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<sst xmlns="http://schemas.openxmlformats.org/spreadsheetml/2006/main" count="116" uniqueCount="53">
  <si>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</si>
  <si>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</si>
  <si>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</si>
  <si>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</si>
  <si>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</si>
  <si>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</si>
  <si>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</si>
  <si>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</si>
  <si>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</si>
  <si>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</si>
  <si>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</si>
  <si>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</si>
  <si>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</si>
  <si>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</si>
  <si>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</si>
  <si>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</si>
  <si>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</si>
  <si>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</si>
  <si>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</si>
  <si>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</si>
  <si>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</si>
  <si>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</si>
  <si>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</si>
  <si>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</si>
  <si>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</si>
  <si>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</si>
  <si>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</si>
  <si>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</si>
  <si>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</si>
  <si>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</si>
  <si>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</si>
  <si>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</si>
  <si>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</si>
  <si>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</si>
  <si>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</si>
  <si>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</si>
  <si>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</si>
  <si>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</si>
  <si>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</si>
  <si>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</si>
  <si>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</si>
  <si>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</si>
  <si>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</si>
  <si>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</si>
  <si>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</si>
  <si>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</si>
  <si>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</si>
  <si>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S. MARCO DEI  CAVOTI</t>
  </si>
  <si>
    <t>Lat. N. 41 18 53   Long. E. 14 54 58  Alt. 730  m s.l.m.</t>
  </si>
  <si>
    <t>Stazione  di S. Marco dei C.</t>
  </si>
  <si>
    <t xml:space="preserve">STAZIONE  DI  S. MARCO dei CAVOTI </t>
  </si>
  <si>
    <t>Stazione di S. Marco  dei C.</t>
  </si>
  <si>
    <t xml:space="preserve">Rad. Glob.   Mj/mq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</si>
</sst>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9.4</c:v>
                </c:pt>
                <c:pt idx="1">
                  <c:v>7.8</c:v>
                </c:pt>
                <c:pt idx="2">
                  <c:v>3.9</c:v>
                </c:pt>
                <c:pt idx="3">
                  <c:v>5.3</c:v>
                </c:pt>
                <c:pt idx="4">
                  <c:v>10.6</c:v>
                </c:pt>
                <c:pt idx="5">
                  <c:v>9.7</c:v>
                </c:pt>
                <c:pt idx="6">
                  <c:v>9.6</c:v>
                </c:pt>
                <c:pt idx="7">
                  <c:v>10.5</c:v>
                </c:pt>
                <c:pt idx="8">
                  <c:v>8.8</c:v>
                </c:pt>
                <c:pt idx="9">
                  <c:v>4.1</c:v>
                </c:pt>
                <c:pt idx="10">
                  <c:v>2.2</c:v>
                </c:pt>
                <c:pt idx="11">
                  <c:v>5.3</c:v>
                </c:pt>
                <c:pt idx="12">
                  <c:v>4</c:v>
                </c:pt>
                <c:pt idx="13">
                  <c:v>6.9</c:v>
                </c:pt>
                <c:pt idx="14">
                  <c:v>4.4</c:v>
                </c:pt>
                <c:pt idx="15">
                  <c:v>5.3</c:v>
                </c:pt>
                <c:pt idx="16">
                  <c:v>3.2</c:v>
                </c:pt>
                <c:pt idx="17">
                  <c:v>4.7</c:v>
                </c:pt>
                <c:pt idx="18">
                  <c:v>6</c:v>
                </c:pt>
                <c:pt idx="19">
                  <c:v>5.8</c:v>
                </c:pt>
                <c:pt idx="20">
                  <c:v>3.6</c:v>
                </c:pt>
                <c:pt idx="21">
                  <c:v>2.4</c:v>
                </c:pt>
                <c:pt idx="22">
                  <c:v>0.5</c:v>
                </c:pt>
                <c:pt idx="23">
                  <c:v>4.7</c:v>
                </c:pt>
                <c:pt idx="24">
                  <c:v>6.3</c:v>
                </c:pt>
                <c:pt idx="25">
                  <c:v>7.7</c:v>
                </c:pt>
                <c:pt idx="26">
                  <c:v>4</c:v>
                </c:pt>
                <c:pt idx="27">
                  <c:v>4.4</c:v>
                </c:pt>
                <c:pt idx="28">
                  <c:v>5.1</c:v>
                </c:pt>
                <c:pt idx="29">
                  <c:v>4</c:v>
                </c:pt>
                <c:pt idx="30">
                  <c:v>5.4</c:v>
                </c:pt>
                <c:pt idx="31">
                  <c:v>2.8</c:v>
                </c:pt>
                <c:pt idx="32">
                  <c:v>3.7</c:v>
                </c:pt>
                <c:pt idx="33">
                  <c:v>4.5</c:v>
                </c:pt>
                <c:pt idx="34">
                  <c:v>8.2</c:v>
                </c:pt>
                <c:pt idx="35">
                  <c:v>7.8</c:v>
                </c:pt>
                <c:pt idx="36">
                  <c:v>7.8</c:v>
                </c:pt>
                <c:pt idx="37">
                  <c:v>2.3</c:v>
                </c:pt>
                <c:pt idx="38">
                  <c:v>3.7</c:v>
                </c:pt>
                <c:pt idx="39">
                  <c:v>5.1</c:v>
                </c:pt>
                <c:pt idx="40">
                  <c:v>5.7</c:v>
                </c:pt>
                <c:pt idx="41">
                  <c:v>5.3</c:v>
                </c:pt>
                <c:pt idx="42">
                  <c:v>2.3</c:v>
                </c:pt>
                <c:pt idx="43">
                  <c:v>4.1</c:v>
                </c:pt>
                <c:pt idx="44">
                  <c:v>2.8</c:v>
                </c:pt>
                <c:pt idx="45">
                  <c:v>6.1</c:v>
                </c:pt>
                <c:pt idx="46">
                  <c:v>8</c:v>
                </c:pt>
                <c:pt idx="47">
                  <c:v>8.3</c:v>
                </c:pt>
                <c:pt idx="48">
                  <c:v>10.6</c:v>
                </c:pt>
                <c:pt idx="49">
                  <c:v>12.5</c:v>
                </c:pt>
                <c:pt idx="50">
                  <c:v>9.3</c:v>
                </c:pt>
                <c:pt idx="51">
                  <c:v>8.4</c:v>
                </c:pt>
                <c:pt idx="52">
                  <c:v>7.9</c:v>
                </c:pt>
                <c:pt idx="53">
                  <c:v>11.2</c:v>
                </c:pt>
                <c:pt idx="54">
                  <c:v>11</c:v>
                </c:pt>
                <c:pt idx="55">
                  <c:v>11</c:v>
                </c:pt>
                <c:pt idx="56">
                  <c:v>10.2</c:v>
                </c:pt>
                <c:pt idx="57">
                  <c:v>13.1</c:v>
                </c:pt>
                <c:pt idx="58">
                  <c:v>15.6</c:v>
                </c:pt>
                <c:pt idx="59">
                  <c:v>13.1</c:v>
                </c:pt>
                <c:pt idx="60">
                  <c:v>11.4</c:v>
                </c:pt>
                <c:pt idx="61">
                  <c:v>10.7</c:v>
                </c:pt>
                <c:pt idx="62">
                  <c:v>7.2</c:v>
                </c:pt>
                <c:pt idx="63">
                  <c:v>3.2</c:v>
                </c:pt>
                <c:pt idx="64">
                  <c:v>1.8</c:v>
                </c:pt>
                <c:pt idx="65">
                  <c:v>3.6</c:v>
                </c:pt>
                <c:pt idx="66">
                  <c:v>2.6</c:v>
                </c:pt>
                <c:pt idx="67">
                  <c:v>4.6</c:v>
                </c:pt>
                <c:pt idx="68">
                  <c:v>6.8</c:v>
                </c:pt>
                <c:pt idx="69">
                  <c:v>2</c:v>
                </c:pt>
                <c:pt idx="70">
                  <c:v>6.7</c:v>
                </c:pt>
                <c:pt idx="71">
                  <c:v>6.9</c:v>
                </c:pt>
                <c:pt idx="72">
                  <c:v>6.7</c:v>
                </c:pt>
                <c:pt idx="73">
                  <c:v>10.2</c:v>
                </c:pt>
                <c:pt idx="74">
                  <c:v>10.5</c:v>
                </c:pt>
                <c:pt idx="75">
                  <c:v>12.4</c:v>
                </c:pt>
                <c:pt idx="76">
                  <c:v>10.3</c:v>
                </c:pt>
                <c:pt idx="77">
                  <c:v>11.5</c:v>
                </c:pt>
                <c:pt idx="78">
                  <c:v>13.6</c:v>
                </c:pt>
                <c:pt idx="79">
                  <c:v>15.1</c:v>
                </c:pt>
                <c:pt idx="80">
                  <c:v>15.3</c:v>
                </c:pt>
                <c:pt idx="81">
                  <c:v>11.1</c:v>
                </c:pt>
                <c:pt idx="82">
                  <c:v>11.6</c:v>
                </c:pt>
                <c:pt idx="83">
                  <c:v>14</c:v>
                </c:pt>
                <c:pt idx="84">
                  <c:v>17.9</c:v>
                </c:pt>
                <c:pt idx="85">
                  <c:v>18.3</c:v>
                </c:pt>
                <c:pt idx="86">
                  <c:v>13.4</c:v>
                </c:pt>
                <c:pt idx="87">
                  <c:v>13.1</c:v>
                </c:pt>
                <c:pt idx="88">
                  <c:v>16.9</c:v>
                </c:pt>
                <c:pt idx="89">
                  <c:v>11.9</c:v>
                </c:pt>
                <c:pt idx="90">
                  <c:v>13.6</c:v>
                </c:pt>
                <c:pt idx="91">
                  <c:v>12.5</c:v>
                </c:pt>
                <c:pt idx="92">
                  <c:v>13.5</c:v>
                </c:pt>
                <c:pt idx="93">
                  <c:v>14.6</c:v>
                </c:pt>
                <c:pt idx="94">
                  <c:v>10.9</c:v>
                </c:pt>
                <c:pt idx="95">
                  <c:v>13.2</c:v>
                </c:pt>
                <c:pt idx="96">
                  <c:v>13.7</c:v>
                </c:pt>
                <c:pt idx="97">
                  <c:v>14.1</c:v>
                </c:pt>
                <c:pt idx="98">
                  <c:v>13.4</c:v>
                </c:pt>
                <c:pt idx="99">
                  <c:v>16.1</c:v>
                </c:pt>
                <c:pt idx="100">
                  <c:v>11.2</c:v>
                </c:pt>
                <c:pt idx="101">
                  <c:v>11.8</c:v>
                </c:pt>
                <c:pt idx="102">
                  <c:v>12.1</c:v>
                </c:pt>
                <c:pt idx="103">
                  <c:v>12.2</c:v>
                </c:pt>
                <c:pt idx="104">
                  <c:v>13.8</c:v>
                </c:pt>
                <c:pt idx="105">
                  <c:v>10.2</c:v>
                </c:pt>
                <c:pt idx="106">
                  <c:v>13.5</c:v>
                </c:pt>
                <c:pt idx="107">
                  <c:v>14.2</c:v>
                </c:pt>
                <c:pt idx="108">
                  <c:v>14.6</c:v>
                </c:pt>
                <c:pt idx="109">
                  <c:v>16.6</c:v>
                </c:pt>
                <c:pt idx="110">
                  <c:v>14.3</c:v>
                </c:pt>
                <c:pt idx="111">
                  <c:v>16.9</c:v>
                </c:pt>
                <c:pt idx="112">
                  <c:v>14.4</c:v>
                </c:pt>
                <c:pt idx="113">
                  <c:v>13.2</c:v>
                </c:pt>
                <c:pt idx="114">
                  <c:v>14.7</c:v>
                </c:pt>
                <c:pt idx="115">
                  <c:v>17.8</c:v>
                </c:pt>
                <c:pt idx="116">
                  <c:v>17.1</c:v>
                </c:pt>
                <c:pt idx="117">
                  <c:v>17.7</c:v>
                </c:pt>
                <c:pt idx="118">
                  <c:v>16.9</c:v>
                </c:pt>
                <c:pt idx="119">
                  <c:v>18.4</c:v>
                </c:pt>
                <c:pt idx="120">
                  <c:v>17.6</c:v>
                </c:pt>
                <c:pt idx="121">
                  <c:v>18.8</c:v>
                </c:pt>
                <c:pt idx="122">
                  <c:v>18.5</c:v>
                </c:pt>
                <c:pt idx="123">
                  <c:v>19.9</c:v>
                </c:pt>
                <c:pt idx="124">
                  <c:v>19.2</c:v>
                </c:pt>
                <c:pt idx="125">
                  <c:v>11.6</c:v>
                </c:pt>
                <c:pt idx="126">
                  <c:v>13.5</c:v>
                </c:pt>
                <c:pt idx="127">
                  <c:v>14.2</c:v>
                </c:pt>
                <c:pt idx="128">
                  <c:v>16.6</c:v>
                </c:pt>
                <c:pt idx="129">
                  <c:v>18.4</c:v>
                </c:pt>
                <c:pt idx="130">
                  <c:v>21.2</c:v>
                </c:pt>
                <c:pt idx="131">
                  <c:v>17.4</c:v>
                </c:pt>
                <c:pt idx="132">
                  <c:v>17</c:v>
                </c:pt>
                <c:pt idx="133">
                  <c:v>18.7</c:v>
                </c:pt>
                <c:pt idx="134">
                  <c:v>11.9</c:v>
                </c:pt>
                <c:pt idx="135">
                  <c:v>9.4</c:v>
                </c:pt>
                <c:pt idx="136">
                  <c:v>12.4</c:v>
                </c:pt>
                <c:pt idx="137">
                  <c:v>17.1</c:v>
                </c:pt>
                <c:pt idx="138">
                  <c:v>14.4</c:v>
                </c:pt>
                <c:pt idx="139">
                  <c:v>13.4</c:v>
                </c:pt>
                <c:pt idx="140">
                  <c:v>14.7</c:v>
                </c:pt>
                <c:pt idx="141">
                  <c:v>17.4</c:v>
                </c:pt>
                <c:pt idx="142">
                  <c:v>19.6</c:v>
                </c:pt>
                <c:pt idx="143">
                  <c:v>20.8</c:v>
                </c:pt>
                <c:pt idx="144">
                  <c:v>21.3</c:v>
                </c:pt>
                <c:pt idx="145">
                  <c:v>20.1</c:v>
                </c:pt>
                <c:pt idx="146">
                  <c:v>20.7</c:v>
                </c:pt>
                <c:pt idx="147">
                  <c:v>20.7</c:v>
                </c:pt>
                <c:pt idx="148">
                  <c:v>22</c:v>
                </c:pt>
                <c:pt idx="149">
                  <c:v>21.9</c:v>
                </c:pt>
                <c:pt idx="150">
                  <c:v>14.9</c:v>
                </c:pt>
                <c:pt idx="151">
                  <c:v>20.9</c:v>
                </c:pt>
                <c:pt idx="152">
                  <c:v>19</c:v>
                </c:pt>
                <c:pt idx="153">
                  <c:v>18</c:v>
                </c:pt>
                <c:pt idx="154">
                  <c:v>16</c:v>
                </c:pt>
                <c:pt idx="155">
                  <c:v>21</c:v>
                </c:pt>
                <c:pt idx="156">
                  <c:v>24</c:v>
                </c:pt>
                <c:pt idx="157">
                  <c:v>22</c:v>
                </c:pt>
                <c:pt idx="158">
                  <c:v>23.5</c:v>
                </c:pt>
                <c:pt idx="159">
                  <c:v>27.2</c:v>
                </c:pt>
                <c:pt idx="160">
                  <c:v>29.5</c:v>
                </c:pt>
                <c:pt idx="161">
                  <c:v>28.2</c:v>
                </c:pt>
                <c:pt idx="162">
                  <c:v>29.1</c:v>
                </c:pt>
                <c:pt idx="163">
                  <c:v>26.8</c:v>
                </c:pt>
                <c:pt idx="164">
                  <c:v>24.3</c:v>
                </c:pt>
                <c:pt idx="165">
                  <c:v>27.3</c:v>
                </c:pt>
                <c:pt idx="166">
                  <c:v>23.8</c:v>
                </c:pt>
                <c:pt idx="167">
                  <c:v>26.1</c:v>
                </c:pt>
                <c:pt idx="168">
                  <c:v>24.8</c:v>
                </c:pt>
                <c:pt idx="169">
                  <c:v>20.2</c:v>
                </c:pt>
                <c:pt idx="170">
                  <c:v>17.7</c:v>
                </c:pt>
                <c:pt idx="171">
                  <c:v>12.9</c:v>
                </c:pt>
                <c:pt idx="172">
                  <c:v>17.2</c:v>
                </c:pt>
                <c:pt idx="173">
                  <c:v>18.6</c:v>
                </c:pt>
                <c:pt idx="174">
                  <c:v>21</c:v>
                </c:pt>
                <c:pt idx="175">
                  <c:v>22.2</c:v>
                </c:pt>
                <c:pt idx="176">
                  <c:v>22.6</c:v>
                </c:pt>
                <c:pt idx="177">
                  <c:v>21.4</c:v>
                </c:pt>
                <c:pt idx="178">
                  <c:v>24.1</c:v>
                </c:pt>
                <c:pt idx="179">
                  <c:v>25.3</c:v>
                </c:pt>
                <c:pt idx="180">
                  <c:v>26.8</c:v>
                </c:pt>
                <c:pt idx="181">
                  <c:v>26.3</c:v>
                </c:pt>
                <c:pt idx="182">
                  <c:v>27.4</c:v>
                </c:pt>
                <c:pt idx="183">
                  <c:v>28.6</c:v>
                </c:pt>
                <c:pt idx="184">
                  <c:v>27.8</c:v>
                </c:pt>
                <c:pt idx="185">
                  <c:v>26.7</c:v>
                </c:pt>
                <c:pt idx="186">
                  <c:v>27.3</c:v>
                </c:pt>
                <c:pt idx="187">
                  <c:v>26</c:v>
                </c:pt>
                <c:pt idx="188">
                  <c:v>22.7</c:v>
                </c:pt>
                <c:pt idx="189">
                  <c:v>25.7</c:v>
                </c:pt>
                <c:pt idx="190">
                  <c:v>26.1</c:v>
                </c:pt>
                <c:pt idx="191">
                  <c:v>28.9</c:v>
                </c:pt>
                <c:pt idx="192">
                  <c:v>27.6</c:v>
                </c:pt>
                <c:pt idx="193">
                  <c:v>26.9</c:v>
                </c:pt>
                <c:pt idx="194">
                  <c:v>29.1</c:v>
                </c:pt>
                <c:pt idx="195">
                  <c:v>30.9</c:v>
                </c:pt>
                <c:pt idx="196">
                  <c:v>32.4</c:v>
                </c:pt>
                <c:pt idx="197">
                  <c:v>31.5</c:v>
                </c:pt>
                <c:pt idx="198">
                  <c:v>30.5</c:v>
                </c:pt>
                <c:pt idx="199">
                  <c:v>28.6</c:v>
                </c:pt>
                <c:pt idx="200">
                  <c:v>29.2</c:v>
                </c:pt>
                <c:pt idx="201">
                  <c:v>28.3</c:v>
                </c:pt>
                <c:pt idx="202">
                  <c:v>28.5</c:v>
                </c:pt>
                <c:pt idx="203">
                  <c:v>29.7</c:v>
                </c:pt>
                <c:pt idx="204">
                  <c:v>24.5</c:v>
                </c:pt>
                <c:pt idx="205">
                  <c:v>21.6</c:v>
                </c:pt>
                <c:pt idx="206">
                  <c:v>21.1</c:v>
                </c:pt>
                <c:pt idx="207">
                  <c:v>22.5</c:v>
                </c:pt>
                <c:pt idx="208">
                  <c:v>23.8</c:v>
                </c:pt>
                <c:pt idx="209">
                  <c:v>23.7</c:v>
                </c:pt>
                <c:pt idx="210">
                  <c:v>24.8</c:v>
                </c:pt>
                <c:pt idx="211">
                  <c:v>21.9</c:v>
                </c:pt>
                <c:pt idx="212">
                  <c:v>25.3</c:v>
                </c:pt>
                <c:pt idx="213">
                  <c:v>26.8</c:v>
                </c:pt>
                <c:pt idx="214">
                  <c:v>26.3</c:v>
                </c:pt>
                <c:pt idx="215">
                  <c:v>25.5</c:v>
                </c:pt>
                <c:pt idx="216">
                  <c:v>24.2</c:v>
                </c:pt>
                <c:pt idx="217">
                  <c:v>22.3</c:v>
                </c:pt>
                <c:pt idx="218">
                  <c:v>24.5</c:v>
                </c:pt>
                <c:pt idx="219">
                  <c:v>26.9</c:v>
                </c:pt>
                <c:pt idx="220">
                  <c:v>27</c:v>
                </c:pt>
                <c:pt idx="221">
                  <c:v>27</c:v>
                </c:pt>
                <c:pt idx="222">
                  <c:v>26.5</c:v>
                </c:pt>
                <c:pt idx="223">
                  <c:v>25.4</c:v>
                </c:pt>
                <c:pt idx="224">
                  <c:v>26.7</c:v>
                </c:pt>
                <c:pt idx="225">
                  <c:v>29</c:v>
                </c:pt>
                <c:pt idx="226">
                  <c:v>27.2</c:v>
                </c:pt>
                <c:pt idx="227">
                  <c:v>25.5</c:v>
                </c:pt>
                <c:pt idx="228">
                  <c:v>23.1</c:v>
                </c:pt>
                <c:pt idx="229">
                  <c:v>24</c:v>
                </c:pt>
                <c:pt idx="230">
                  <c:v>28.3</c:v>
                </c:pt>
                <c:pt idx="231">
                  <c:v>31</c:v>
                </c:pt>
                <c:pt idx="232">
                  <c:v>30.1</c:v>
                </c:pt>
                <c:pt idx="233">
                  <c:v>28.8</c:v>
                </c:pt>
                <c:pt idx="234">
                  <c:v>29.1</c:v>
                </c:pt>
                <c:pt idx="235">
                  <c:v>27.9</c:v>
                </c:pt>
                <c:pt idx="236">
                  <c:v>29</c:v>
                </c:pt>
                <c:pt idx="237">
                  <c:v>30.4</c:v>
                </c:pt>
                <c:pt idx="238">
                  <c:v>27.4</c:v>
                </c:pt>
                <c:pt idx="239">
                  <c:v>26.2</c:v>
                </c:pt>
                <c:pt idx="240">
                  <c:v>23.7</c:v>
                </c:pt>
                <c:pt idx="241">
                  <c:v>23.4</c:v>
                </c:pt>
                <c:pt idx="242">
                  <c:v>21.2</c:v>
                </c:pt>
                <c:pt idx="243">
                  <c:v>22.9</c:v>
                </c:pt>
                <c:pt idx="244">
                  <c:v>23.1</c:v>
                </c:pt>
                <c:pt idx="245">
                  <c:v>21.5</c:v>
                </c:pt>
                <c:pt idx="246">
                  <c:v>24.7</c:v>
                </c:pt>
                <c:pt idx="247">
                  <c:v>25</c:v>
                </c:pt>
                <c:pt idx="248">
                  <c:v>23.7</c:v>
                </c:pt>
                <c:pt idx="249">
                  <c:v>25.2</c:v>
                </c:pt>
                <c:pt idx="250">
                  <c:v>24.2</c:v>
                </c:pt>
                <c:pt idx="251">
                  <c:v>20.1</c:v>
                </c:pt>
                <c:pt idx="252">
                  <c:v>15.2</c:v>
                </c:pt>
                <c:pt idx="253">
                  <c:v>19.4</c:v>
                </c:pt>
                <c:pt idx="254">
                  <c:v>21.8</c:v>
                </c:pt>
                <c:pt idx="255">
                  <c:v>22.6</c:v>
                </c:pt>
                <c:pt idx="256">
                  <c:v>21</c:v>
                </c:pt>
                <c:pt idx="257">
                  <c:v>23.2</c:v>
                </c:pt>
                <c:pt idx="258">
                  <c:v>21.7</c:v>
                </c:pt>
                <c:pt idx="259">
                  <c:v>22.3</c:v>
                </c:pt>
                <c:pt idx="260">
                  <c:v>23.3</c:v>
                </c:pt>
                <c:pt idx="261">
                  <c:v>21.9</c:v>
                </c:pt>
                <c:pt idx="262">
                  <c:v>19.7</c:v>
                </c:pt>
                <c:pt idx="263">
                  <c:v>21.5</c:v>
                </c:pt>
                <c:pt idx="264">
                  <c:v>22</c:v>
                </c:pt>
                <c:pt idx="265">
                  <c:v>23.6</c:v>
                </c:pt>
                <c:pt idx="266">
                  <c:v>21.8</c:v>
                </c:pt>
                <c:pt idx="267">
                  <c:v>18.1</c:v>
                </c:pt>
                <c:pt idx="268">
                  <c:v>18</c:v>
                </c:pt>
                <c:pt idx="269">
                  <c:v>16.7</c:v>
                </c:pt>
                <c:pt idx="270">
                  <c:v>17.4</c:v>
                </c:pt>
                <c:pt idx="271">
                  <c:v>17.9</c:v>
                </c:pt>
                <c:pt idx="272">
                  <c:v>19.2</c:v>
                </c:pt>
                <c:pt idx="273">
                  <c:v>19.4</c:v>
                </c:pt>
                <c:pt idx="274">
                  <c:v>21.3</c:v>
                </c:pt>
                <c:pt idx="275">
                  <c:v>21.9</c:v>
                </c:pt>
                <c:pt idx="276">
                  <c:v>22.8</c:v>
                </c:pt>
                <c:pt idx="277">
                  <c:v>22.1</c:v>
                </c:pt>
                <c:pt idx="278">
                  <c:v>19.9</c:v>
                </c:pt>
                <c:pt idx="279">
                  <c:v>20</c:v>
                </c:pt>
                <c:pt idx="280">
                  <c:v>17.8</c:v>
                </c:pt>
                <c:pt idx="281">
                  <c:v>16.4</c:v>
                </c:pt>
                <c:pt idx="282">
                  <c:v>16</c:v>
                </c:pt>
                <c:pt idx="283">
                  <c:v>11</c:v>
                </c:pt>
                <c:pt idx="284">
                  <c:v>15.2</c:v>
                </c:pt>
                <c:pt idx="285">
                  <c:v>17.4</c:v>
                </c:pt>
                <c:pt idx="286">
                  <c:v>16.8</c:v>
                </c:pt>
                <c:pt idx="287">
                  <c:v>14.9</c:v>
                </c:pt>
                <c:pt idx="288">
                  <c:v>14.8</c:v>
                </c:pt>
                <c:pt idx="289">
                  <c:v>14.7</c:v>
                </c:pt>
                <c:pt idx="290">
                  <c:v>13.8</c:v>
                </c:pt>
                <c:pt idx="291">
                  <c:v>10.2</c:v>
                </c:pt>
                <c:pt idx="292">
                  <c:v>13.6</c:v>
                </c:pt>
                <c:pt idx="293">
                  <c:v>15.3</c:v>
                </c:pt>
                <c:pt idx="294">
                  <c:v>15.4</c:v>
                </c:pt>
                <c:pt idx="295">
                  <c:v>15.4</c:v>
                </c:pt>
                <c:pt idx="296">
                  <c:v>14.5</c:v>
                </c:pt>
                <c:pt idx="297">
                  <c:v>13.5</c:v>
                </c:pt>
                <c:pt idx="298">
                  <c:v>10.4</c:v>
                </c:pt>
                <c:pt idx="299">
                  <c:v>6.4</c:v>
                </c:pt>
                <c:pt idx="300">
                  <c:v>10.6</c:v>
                </c:pt>
                <c:pt idx="301">
                  <c:v>12.6</c:v>
                </c:pt>
                <c:pt idx="302">
                  <c:v>14.5</c:v>
                </c:pt>
                <c:pt idx="303">
                  <c:v>15.5</c:v>
                </c:pt>
                <c:pt idx="304">
                  <c:v>19.5</c:v>
                </c:pt>
                <c:pt idx="305">
                  <c:v>12.6</c:v>
                </c:pt>
                <c:pt idx="306">
                  <c:v>17.7</c:v>
                </c:pt>
                <c:pt idx="307">
                  <c:v>14.7</c:v>
                </c:pt>
                <c:pt idx="308">
                  <c:v>18.1</c:v>
                </c:pt>
                <c:pt idx="309">
                  <c:v>17.4</c:v>
                </c:pt>
                <c:pt idx="310">
                  <c:v>15.7</c:v>
                </c:pt>
                <c:pt idx="311">
                  <c:v>11.6</c:v>
                </c:pt>
                <c:pt idx="312">
                  <c:v>11.7</c:v>
                </c:pt>
                <c:pt idx="313">
                  <c:v>12.8</c:v>
                </c:pt>
                <c:pt idx="314">
                  <c:v>11.9</c:v>
                </c:pt>
                <c:pt idx="315">
                  <c:v>11.1</c:v>
                </c:pt>
                <c:pt idx="316">
                  <c:v>13.8</c:v>
                </c:pt>
                <c:pt idx="317">
                  <c:v>14.6</c:v>
                </c:pt>
                <c:pt idx="318">
                  <c:v>14.5</c:v>
                </c:pt>
                <c:pt idx="319">
                  <c:v>11.8</c:v>
                </c:pt>
                <c:pt idx="320">
                  <c:v>8.4</c:v>
                </c:pt>
                <c:pt idx="321">
                  <c:v>10.3</c:v>
                </c:pt>
                <c:pt idx="322">
                  <c:v>11.7</c:v>
                </c:pt>
                <c:pt idx="323">
                  <c:v>11.3</c:v>
                </c:pt>
                <c:pt idx="324">
                  <c:v>13.7</c:v>
                </c:pt>
                <c:pt idx="325">
                  <c:v>11.7</c:v>
                </c:pt>
                <c:pt idx="326">
                  <c:v>7.3</c:v>
                </c:pt>
                <c:pt idx="327">
                  <c:v>7.3</c:v>
                </c:pt>
                <c:pt idx="328">
                  <c:v>5.8</c:v>
                </c:pt>
                <c:pt idx="329">
                  <c:v>5.9</c:v>
                </c:pt>
                <c:pt idx="330">
                  <c:v>6.4</c:v>
                </c:pt>
                <c:pt idx="331">
                  <c:v>15.1</c:v>
                </c:pt>
                <c:pt idx="332">
                  <c:v>11.4</c:v>
                </c:pt>
                <c:pt idx="333">
                  <c:v>12.3</c:v>
                </c:pt>
                <c:pt idx="334">
                  <c:v>13.6</c:v>
                </c:pt>
                <c:pt idx="335">
                  <c:v>9.6</c:v>
                </c:pt>
                <c:pt idx="336">
                  <c:v>9</c:v>
                </c:pt>
                <c:pt idx="337">
                  <c:v>6</c:v>
                </c:pt>
                <c:pt idx="338">
                  <c:v>5.1</c:v>
                </c:pt>
                <c:pt idx="339">
                  <c:v>9.1</c:v>
                </c:pt>
                <c:pt idx="340">
                  <c:v>12.4</c:v>
                </c:pt>
                <c:pt idx="341">
                  <c:v>17.3</c:v>
                </c:pt>
                <c:pt idx="342">
                  <c:v>13.2</c:v>
                </c:pt>
                <c:pt idx="343">
                  <c:v>5.7</c:v>
                </c:pt>
                <c:pt idx="344">
                  <c:v>3.7</c:v>
                </c:pt>
                <c:pt idx="345">
                  <c:v>6.6</c:v>
                </c:pt>
                <c:pt idx="346">
                  <c:v>4.8</c:v>
                </c:pt>
                <c:pt idx="347">
                  <c:v>0.7</c:v>
                </c:pt>
                <c:pt idx="348">
                  <c:v>-1.8</c:v>
                </c:pt>
                <c:pt idx="349">
                  <c:v>-2</c:v>
                </c:pt>
                <c:pt idx="350">
                  <c:v>3</c:v>
                </c:pt>
                <c:pt idx="351">
                  <c:v>5.7</c:v>
                </c:pt>
                <c:pt idx="352">
                  <c:v>7.7</c:v>
                </c:pt>
                <c:pt idx="353">
                  <c:v>11.3</c:v>
                </c:pt>
                <c:pt idx="354">
                  <c:v>11.8</c:v>
                </c:pt>
                <c:pt idx="355">
                  <c:v>11</c:v>
                </c:pt>
                <c:pt idx="356">
                  <c:v>15.5</c:v>
                </c:pt>
                <c:pt idx="357">
                  <c:v>10.8</c:v>
                </c:pt>
                <c:pt idx="358">
                  <c:v>6.8</c:v>
                </c:pt>
                <c:pt idx="359">
                  <c:v>6.2</c:v>
                </c:pt>
                <c:pt idx="360">
                  <c:v>3.5</c:v>
                </c:pt>
                <c:pt idx="361">
                  <c:v>3.9</c:v>
                </c:pt>
                <c:pt idx="362">
                  <c:v>6.2</c:v>
                </c:pt>
                <c:pt idx="363">
                  <c:v>7.9</c:v>
                </c:pt>
                <c:pt idx="364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3.8</c:v>
                </c:pt>
                <c:pt idx="1">
                  <c:v>1.6</c:v>
                </c:pt>
                <c:pt idx="2">
                  <c:v>-1.1</c:v>
                </c:pt>
                <c:pt idx="3">
                  <c:v>-0.9</c:v>
                </c:pt>
                <c:pt idx="4">
                  <c:v>5.2</c:v>
                </c:pt>
                <c:pt idx="5">
                  <c:v>5.4</c:v>
                </c:pt>
                <c:pt idx="6">
                  <c:v>5.7</c:v>
                </c:pt>
                <c:pt idx="7">
                  <c:v>7.6</c:v>
                </c:pt>
                <c:pt idx="8">
                  <c:v>1.6</c:v>
                </c:pt>
                <c:pt idx="9">
                  <c:v>0.8</c:v>
                </c:pt>
                <c:pt idx="10">
                  <c:v>0.8</c:v>
                </c:pt>
                <c:pt idx="11">
                  <c:v>0.7</c:v>
                </c:pt>
                <c:pt idx="12">
                  <c:v>0.2</c:v>
                </c:pt>
                <c:pt idx="13">
                  <c:v>1.5</c:v>
                </c:pt>
                <c:pt idx="14">
                  <c:v>1.4</c:v>
                </c:pt>
                <c:pt idx="15">
                  <c:v>0.7</c:v>
                </c:pt>
                <c:pt idx="16">
                  <c:v>-0.8</c:v>
                </c:pt>
                <c:pt idx="17">
                  <c:v>2</c:v>
                </c:pt>
                <c:pt idx="18">
                  <c:v>-0.4</c:v>
                </c:pt>
                <c:pt idx="19">
                  <c:v>-1.9</c:v>
                </c:pt>
                <c:pt idx="20">
                  <c:v>0</c:v>
                </c:pt>
                <c:pt idx="21">
                  <c:v>-1.2</c:v>
                </c:pt>
                <c:pt idx="22">
                  <c:v>-2.1</c:v>
                </c:pt>
                <c:pt idx="23">
                  <c:v>-2.5</c:v>
                </c:pt>
                <c:pt idx="24">
                  <c:v>-1.2</c:v>
                </c:pt>
                <c:pt idx="25">
                  <c:v>1.3</c:v>
                </c:pt>
                <c:pt idx="26">
                  <c:v>-0.3</c:v>
                </c:pt>
                <c:pt idx="27">
                  <c:v>-0.6</c:v>
                </c:pt>
                <c:pt idx="28">
                  <c:v>1.3</c:v>
                </c:pt>
                <c:pt idx="29">
                  <c:v>1.9</c:v>
                </c:pt>
                <c:pt idx="30">
                  <c:v>-0.2</c:v>
                </c:pt>
                <c:pt idx="31">
                  <c:v>-2.8</c:v>
                </c:pt>
                <c:pt idx="32">
                  <c:v>-4.3</c:v>
                </c:pt>
                <c:pt idx="33">
                  <c:v>-1</c:v>
                </c:pt>
                <c:pt idx="34">
                  <c:v>2.9</c:v>
                </c:pt>
                <c:pt idx="35">
                  <c:v>3.1</c:v>
                </c:pt>
                <c:pt idx="36">
                  <c:v>1.8</c:v>
                </c:pt>
                <c:pt idx="37">
                  <c:v>0.3</c:v>
                </c:pt>
                <c:pt idx="38">
                  <c:v>-0.4</c:v>
                </c:pt>
                <c:pt idx="39">
                  <c:v>-1.2</c:v>
                </c:pt>
                <c:pt idx="40">
                  <c:v>2.7</c:v>
                </c:pt>
                <c:pt idx="41">
                  <c:v>0.7</c:v>
                </c:pt>
                <c:pt idx="42">
                  <c:v>-3.2</c:v>
                </c:pt>
                <c:pt idx="43">
                  <c:v>-4.2</c:v>
                </c:pt>
                <c:pt idx="44">
                  <c:v>0.2</c:v>
                </c:pt>
                <c:pt idx="45">
                  <c:v>1.3</c:v>
                </c:pt>
                <c:pt idx="46">
                  <c:v>2.4</c:v>
                </c:pt>
                <c:pt idx="47">
                  <c:v>4.4</c:v>
                </c:pt>
                <c:pt idx="48">
                  <c:v>7</c:v>
                </c:pt>
                <c:pt idx="49">
                  <c:v>6.7</c:v>
                </c:pt>
                <c:pt idx="50">
                  <c:v>2.9</c:v>
                </c:pt>
                <c:pt idx="51">
                  <c:v>0.9</c:v>
                </c:pt>
                <c:pt idx="52">
                  <c:v>3.4</c:v>
                </c:pt>
                <c:pt idx="53">
                  <c:v>7.4</c:v>
                </c:pt>
                <c:pt idx="54">
                  <c:v>5.6</c:v>
                </c:pt>
                <c:pt idx="55">
                  <c:v>4.2</c:v>
                </c:pt>
                <c:pt idx="56">
                  <c:v>5.9</c:v>
                </c:pt>
                <c:pt idx="57">
                  <c:v>4</c:v>
                </c:pt>
                <c:pt idx="58">
                  <c:v>5</c:v>
                </c:pt>
                <c:pt idx="59">
                  <c:v>7.3</c:v>
                </c:pt>
                <c:pt idx="60">
                  <c:v>5.1</c:v>
                </c:pt>
                <c:pt idx="61">
                  <c:v>4.3</c:v>
                </c:pt>
                <c:pt idx="62">
                  <c:v>3.2</c:v>
                </c:pt>
                <c:pt idx="63">
                  <c:v>-1.4</c:v>
                </c:pt>
                <c:pt idx="64">
                  <c:v>-3.2</c:v>
                </c:pt>
                <c:pt idx="65">
                  <c:v>-2.2</c:v>
                </c:pt>
                <c:pt idx="66">
                  <c:v>-2.3</c:v>
                </c:pt>
                <c:pt idx="67">
                  <c:v>-2.7</c:v>
                </c:pt>
                <c:pt idx="68">
                  <c:v>1.1</c:v>
                </c:pt>
                <c:pt idx="69">
                  <c:v>-1.8</c:v>
                </c:pt>
                <c:pt idx="70">
                  <c:v>-0.8</c:v>
                </c:pt>
                <c:pt idx="71">
                  <c:v>0.5</c:v>
                </c:pt>
                <c:pt idx="72">
                  <c:v>0.4</c:v>
                </c:pt>
                <c:pt idx="73">
                  <c:v>0.8</c:v>
                </c:pt>
                <c:pt idx="74">
                  <c:v>2.2</c:v>
                </c:pt>
                <c:pt idx="75">
                  <c:v>2</c:v>
                </c:pt>
                <c:pt idx="76">
                  <c:v>3.1</c:v>
                </c:pt>
                <c:pt idx="77">
                  <c:v>3.6</c:v>
                </c:pt>
                <c:pt idx="78">
                  <c:v>5.2</c:v>
                </c:pt>
                <c:pt idx="79">
                  <c:v>7.4</c:v>
                </c:pt>
                <c:pt idx="80">
                  <c:v>9.2</c:v>
                </c:pt>
                <c:pt idx="81">
                  <c:v>7.8</c:v>
                </c:pt>
                <c:pt idx="82">
                  <c:v>7.4</c:v>
                </c:pt>
                <c:pt idx="83">
                  <c:v>6.9</c:v>
                </c:pt>
                <c:pt idx="84">
                  <c:v>8.8</c:v>
                </c:pt>
                <c:pt idx="85">
                  <c:v>6.9</c:v>
                </c:pt>
                <c:pt idx="86">
                  <c:v>4.1</c:v>
                </c:pt>
                <c:pt idx="87">
                  <c:v>5.8</c:v>
                </c:pt>
                <c:pt idx="88">
                  <c:v>6.2</c:v>
                </c:pt>
                <c:pt idx="89">
                  <c:v>6.1</c:v>
                </c:pt>
                <c:pt idx="90">
                  <c:v>5.6</c:v>
                </c:pt>
                <c:pt idx="91">
                  <c:v>5</c:v>
                </c:pt>
                <c:pt idx="92">
                  <c:v>4.1</c:v>
                </c:pt>
                <c:pt idx="93">
                  <c:v>5.7</c:v>
                </c:pt>
                <c:pt idx="94">
                  <c:v>3.4</c:v>
                </c:pt>
                <c:pt idx="95">
                  <c:v>2.7</c:v>
                </c:pt>
                <c:pt idx="96">
                  <c:v>3.6</c:v>
                </c:pt>
                <c:pt idx="97">
                  <c:v>5</c:v>
                </c:pt>
                <c:pt idx="98">
                  <c:v>6.2</c:v>
                </c:pt>
                <c:pt idx="99">
                  <c:v>6.6</c:v>
                </c:pt>
                <c:pt idx="100">
                  <c:v>4.1</c:v>
                </c:pt>
                <c:pt idx="101">
                  <c:v>4.9</c:v>
                </c:pt>
                <c:pt idx="102">
                  <c:v>5.7</c:v>
                </c:pt>
                <c:pt idx="103">
                  <c:v>6.7</c:v>
                </c:pt>
                <c:pt idx="104">
                  <c:v>7.2</c:v>
                </c:pt>
                <c:pt idx="105">
                  <c:v>8.4</c:v>
                </c:pt>
                <c:pt idx="106">
                  <c:v>7.2</c:v>
                </c:pt>
                <c:pt idx="107">
                  <c:v>7.5</c:v>
                </c:pt>
                <c:pt idx="108">
                  <c:v>7.5</c:v>
                </c:pt>
                <c:pt idx="109">
                  <c:v>7</c:v>
                </c:pt>
                <c:pt idx="110">
                  <c:v>8.1</c:v>
                </c:pt>
                <c:pt idx="111">
                  <c:v>7.7</c:v>
                </c:pt>
                <c:pt idx="112">
                  <c:v>8.7</c:v>
                </c:pt>
                <c:pt idx="113">
                  <c:v>8.6</c:v>
                </c:pt>
                <c:pt idx="114">
                  <c:v>7.6</c:v>
                </c:pt>
                <c:pt idx="115">
                  <c:v>9.4</c:v>
                </c:pt>
                <c:pt idx="116">
                  <c:v>10.3</c:v>
                </c:pt>
                <c:pt idx="117">
                  <c:v>9.9</c:v>
                </c:pt>
                <c:pt idx="118">
                  <c:v>9.2</c:v>
                </c:pt>
                <c:pt idx="119">
                  <c:v>9.5</c:v>
                </c:pt>
                <c:pt idx="120">
                  <c:v>8.4</c:v>
                </c:pt>
                <c:pt idx="121">
                  <c:v>10.1</c:v>
                </c:pt>
                <c:pt idx="122">
                  <c:v>10.7</c:v>
                </c:pt>
                <c:pt idx="123">
                  <c:v>14.4</c:v>
                </c:pt>
                <c:pt idx="124">
                  <c:v>8.5</c:v>
                </c:pt>
                <c:pt idx="125">
                  <c:v>7.1</c:v>
                </c:pt>
                <c:pt idx="126">
                  <c:v>6.7</c:v>
                </c:pt>
                <c:pt idx="127">
                  <c:v>7.6</c:v>
                </c:pt>
                <c:pt idx="128">
                  <c:v>8.5</c:v>
                </c:pt>
                <c:pt idx="129">
                  <c:v>9.2</c:v>
                </c:pt>
                <c:pt idx="130">
                  <c:v>11.9</c:v>
                </c:pt>
                <c:pt idx="131">
                  <c:v>11.6</c:v>
                </c:pt>
                <c:pt idx="132">
                  <c:v>10.4</c:v>
                </c:pt>
                <c:pt idx="133">
                  <c:v>9.7</c:v>
                </c:pt>
                <c:pt idx="134">
                  <c:v>7.8</c:v>
                </c:pt>
                <c:pt idx="135">
                  <c:v>6.7</c:v>
                </c:pt>
                <c:pt idx="136">
                  <c:v>8.2</c:v>
                </c:pt>
                <c:pt idx="137">
                  <c:v>7</c:v>
                </c:pt>
                <c:pt idx="138">
                  <c:v>7.7</c:v>
                </c:pt>
                <c:pt idx="139">
                  <c:v>7.4</c:v>
                </c:pt>
                <c:pt idx="140">
                  <c:v>8.1</c:v>
                </c:pt>
                <c:pt idx="141">
                  <c:v>9.4</c:v>
                </c:pt>
                <c:pt idx="142">
                  <c:v>10.5</c:v>
                </c:pt>
                <c:pt idx="143">
                  <c:v>11.5</c:v>
                </c:pt>
                <c:pt idx="144">
                  <c:v>11.3</c:v>
                </c:pt>
                <c:pt idx="145">
                  <c:v>12.6</c:v>
                </c:pt>
                <c:pt idx="146">
                  <c:v>12.4</c:v>
                </c:pt>
                <c:pt idx="147">
                  <c:v>14.6</c:v>
                </c:pt>
                <c:pt idx="148">
                  <c:v>13.2</c:v>
                </c:pt>
                <c:pt idx="149">
                  <c:v>13.2</c:v>
                </c:pt>
                <c:pt idx="150">
                  <c:v>10.1</c:v>
                </c:pt>
                <c:pt idx="151">
                  <c:v>7.7</c:v>
                </c:pt>
                <c:pt idx="152">
                  <c:v>11</c:v>
                </c:pt>
                <c:pt idx="153">
                  <c:v>11.1</c:v>
                </c:pt>
                <c:pt idx="154">
                  <c:v>9.9</c:v>
                </c:pt>
                <c:pt idx="155">
                  <c:v>10.7</c:v>
                </c:pt>
                <c:pt idx="156">
                  <c:v>12.5</c:v>
                </c:pt>
                <c:pt idx="157">
                  <c:v>13.9</c:v>
                </c:pt>
                <c:pt idx="158">
                  <c:v>14</c:v>
                </c:pt>
                <c:pt idx="159">
                  <c:v>16</c:v>
                </c:pt>
                <c:pt idx="160">
                  <c:v>18.6</c:v>
                </c:pt>
                <c:pt idx="161">
                  <c:v>21</c:v>
                </c:pt>
                <c:pt idx="162">
                  <c:v>19.7</c:v>
                </c:pt>
                <c:pt idx="163">
                  <c:v>17.2</c:v>
                </c:pt>
                <c:pt idx="164">
                  <c:v>15.7</c:v>
                </c:pt>
                <c:pt idx="165">
                  <c:v>17.9</c:v>
                </c:pt>
                <c:pt idx="166">
                  <c:v>16.6</c:v>
                </c:pt>
                <c:pt idx="167">
                  <c:v>15.6</c:v>
                </c:pt>
                <c:pt idx="168">
                  <c:v>15.8</c:v>
                </c:pt>
                <c:pt idx="169">
                  <c:v>12</c:v>
                </c:pt>
                <c:pt idx="170">
                  <c:v>11.4</c:v>
                </c:pt>
                <c:pt idx="171">
                  <c:v>9.3</c:v>
                </c:pt>
                <c:pt idx="172">
                  <c:v>9.6</c:v>
                </c:pt>
                <c:pt idx="173">
                  <c:v>11.1</c:v>
                </c:pt>
                <c:pt idx="174">
                  <c:v>10.5</c:v>
                </c:pt>
                <c:pt idx="175">
                  <c:v>12.3</c:v>
                </c:pt>
                <c:pt idx="176">
                  <c:v>13.5</c:v>
                </c:pt>
                <c:pt idx="177">
                  <c:v>13.7</c:v>
                </c:pt>
                <c:pt idx="178">
                  <c:v>14.6</c:v>
                </c:pt>
                <c:pt idx="179">
                  <c:v>16</c:v>
                </c:pt>
                <c:pt idx="180">
                  <c:v>16.6</c:v>
                </c:pt>
                <c:pt idx="181">
                  <c:v>17.5</c:v>
                </c:pt>
                <c:pt idx="182">
                  <c:v>17.9</c:v>
                </c:pt>
                <c:pt idx="183">
                  <c:v>17.8</c:v>
                </c:pt>
                <c:pt idx="184">
                  <c:v>17.6</c:v>
                </c:pt>
                <c:pt idx="185">
                  <c:v>18.2</c:v>
                </c:pt>
                <c:pt idx="186">
                  <c:v>17.2</c:v>
                </c:pt>
                <c:pt idx="187">
                  <c:v>16.5</c:v>
                </c:pt>
                <c:pt idx="188">
                  <c:v>14.6</c:v>
                </c:pt>
                <c:pt idx="189">
                  <c:v>15.1</c:v>
                </c:pt>
                <c:pt idx="190">
                  <c:v>16.5</c:v>
                </c:pt>
                <c:pt idx="191">
                  <c:v>18.3</c:v>
                </c:pt>
                <c:pt idx="192">
                  <c:v>18.1</c:v>
                </c:pt>
                <c:pt idx="193">
                  <c:v>19</c:v>
                </c:pt>
                <c:pt idx="194">
                  <c:v>19.5</c:v>
                </c:pt>
                <c:pt idx="195">
                  <c:v>19.8</c:v>
                </c:pt>
                <c:pt idx="196">
                  <c:v>23.3</c:v>
                </c:pt>
                <c:pt idx="197">
                  <c:v>22.9</c:v>
                </c:pt>
                <c:pt idx="198">
                  <c:v>19.3</c:v>
                </c:pt>
                <c:pt idx="199">
                  <c:v>18.7</c:v>
                </c:pt>
                <c:pt idx="200">
                  <c:v>18.9</c:v>
                </c:pt>
                <c:pt idx="201">
                  <c:v>16.9</c:v>
                </c:pt>
                <c:pt idx="202">
                  <c:v>17.7</c:v>
                </c:pt>
                <c:pt idx="203">
                  <c:v>19.1</c:v>
                </c:pt>
                <c:pt idx="204">
                  <c:v>16.6</c:v>
                </c:pt>
                <c:pt idx="205">
                  <c:v>14.6</c:v>
                </c:pt>
                <c:pt idx="206">
                  <c:v>13.5</c:v>
                </c:pt>
                <c:pt idx="207">
                  <c:v>13.7</c:v>
                </c:pt>
                <c:pt idx="208">
                  <c:v>14.1</c:v>
                </c:pt>
                <c:pt idx="209">
                  <c:v>15.6</c:v>
                </c:pt>
                <c:pt idx="210">
                  <c:v>13.6</c:v>
                </c:pt>
                <c:pt idx="211">
                  <c:v>13.3</c:v>
                </c:pt>
                <c:pt idx="212">
                  <c:v>13.4</c:v>
                </c:pt>
                <c:pt idx="213">
                  <c:v>16.4</c:v>
                </c:pt>
                <c:pt idx="214">
                  <c:v>17.6</c:v>
                </c:pt>
                <c:pt idx="215">
                  <c:v>16.3</c:v>
                </c:pt>
                <c:pt idx="216">
                  <c:v>16.5</c:v>
                </c:pt>
                <c:pt idx="217">
                  <c:v>14.6</c:v>
                </c:pt>
                <c:pt idx="218">
                  <c:v>15</c:v>
                </c:pt>
                <c:pt idx="219">
                  <c:v>15.4</c:v>
                </c:pt>
                <c:pt idx="220">
                  <c:v>17.4</c:v>
                </c:pt>
                <c:pt idx="221">
                  <c:v>18.2</c:v>
                </c:pt>
                <c:pt idx="222">
                  <c:v>17.9</c:v>
                </c:pt>
                <c:pt idx="223">
                  <c:v>17.5</c:v>
                </c:pt>
                <c:pt idx="224">
                  <c:v>17.5</c:v>
                </c:pt>
                <c:pt idx="225">
                  <c:v>20.1</c:v>
                </c:pt>
                <c:pt idx="226">
                  <c:v>18.6</c:v>
                </c:pt>
                <c:pt idx="227">
                  <c:v>16.1</c:v>
                </c:pt>
                <c:pt idx="228">
                  <c:v>14.4</c:v>
                </c:pt>
                <c:pt idx="229">
                  <c:v>15.4</c:v>
                </c:pt>
                <c:pt idx="230">
                  <c:v>16.2</c:v>
                </c:pt>
                <c:pt idx="231">
                  <c:v>18.7</c:v>
                </c:pt>
                <c:pt idx="232">
                  <c:v>20.9</c:v>
                </c:pt>
                <c:pt idx="233">
                  <c:v>19.8</c:v>
                </c:pt>
                <c:pt idx="234">
                  <c:v>19.5</c:v>
                </c:pt>
                <c:pt idx="235">
                  <c:v>18.6</c:v>
                </c:pt>
                <c:pt idx="236">
                  <c:v>18.8</c:v>
                </c:pt>
                <c:pt idx="237">
                  <c:v>19.2</c:v>
                </c:pt>
                <c:pt idx="238">
                  <c:v>19.3</c:v>
                </c:pt>
                <c:pt idx="239">
                  <c:v>17.7</c:v>
                </c:pt>
                <c:pt idx="240">
                  <c:v>15.6</c:v>
                </c:pt>
                <c:pt idx="241">
                  <c:v>14.8</c:v>
                </c:pt>
                <c:pt idx="242">
                  <c:v>12.8</c:v>
                </c:pt>
                <c:pt idx="243">
                  <c:v>11.3</c:v>
                </c:pt>
                <c:pt idx="244">
                  <c:v>13.5</c:v>
                </c:pt>
                <c:pt idx="245">
                  <c:v>13.4</c:v>
                </c:pt>
                <c:pt idx="246">
                  <c:v>12.8</c:v>
                </c:pt>
                <c:pt idx="247">
                  <c:v>15.6</c:v>
                </c:pt>
                <c:pt idx="248">
                  <c:v>15.6</c:v>
                </c:pt>
                <c:pt idx="249">
                  <c:v>15.8</c:v>
                </c:pt>
                <c:pt idx="250">
                  <c:v>14.5</c:v>
                </c:pt>
                <c:pt idx="251">
                  <c:v>15.1</c:v>
                </c:pt>
                <c:pt idx="252">
                  <c:v>12.8</c:v>
                </c:pt>
                <c:pt idx="253">
                  <c:v>13.1</c:v>
                </c:pt>
                <c:pt idx="254">
                  <c:v>13</c:v>
                </c:pt>
                <c:pt idx="255">
                  <c:v>13.9</c:v>
                </c:pt>
                <c:pt idx="256">
                  <c:v>13.6</c:v>
                </c:pt>
                <c:pt idx="257">
                  <c:v>13.4</c:v>
                </c:pt>
                <c:pt idx="258">
                  <c:v>14.4</c:v>
                </c:pt>
                <c:pt idx="259">
                  <c:v>15.4</c:v>
                </c:pt>
                <c:pt idx="260">
                  <c:v>15.4</c:v>
                </c:pt>
                <c:pt idx="261">
                  <c:v>14.6</c:v>
                </c:pt>
                <c:pt idx="262">
                  <c:v>11.3</c:v>
                </c:pt>
                <c:pt idx="263">
                  <c:v>10.3</c:v>
                </c:pt>
                <c:pt idx="264">
                  <c:v>13.6</c:v>
                </c:pt>
                <c:pt idx="265">
                  <c:v>12.7</c:v>
                </c:pt>
                <c:pt idx="266">
                  <c:v>14.6</c:v>
                </c:pt>
                <c:pt idx="267">
                  <c:v>13</c:v>
                </c:pt>
                <c:pt idx="268">
                  <c:v>11.3</c:v>
                </c:pt>
                <c:pt idx="269">
                  <c:v>11</c:v>
                </c:pt>
                <c:pt idx="270">
                  <c:v>10.1</c:v>
                </c:pt>
                <c:pt idx="271">
                  <c:v>9</c:v>
                </c:pt>
                <c:pt idx="272">
                  <c:v>9.8</c:v>
                </c:pt>
                <c:pt idx="273">
                  <c:v>11.6</c:v>
                </c:pt>
                <c:pt idx="274">
                  <c:v>13.2</c:v>
                </c:pt>
                <c:pt idx="275">
                  <c:v>12.9</c:v>
                </c:pt>
                <c:pt idx="276">
                  <c:v>13</c:v>
                </c:pt>
                <c:pt idx="277">
                  <c:v>15.4</c:v>
                </c:pt>
                <c:pt idx="278">
                  <c:v>12.2</c:v>
                </c:pt>
                <c:pt idx="279">
                  <c:v>11.9</c:v>
                </c:pt>
                <c:pt idx="280">
                  <c:v>9</c:v>
                </c:pt>
                <c:pt idx="281">
                  <c:v>6.9</c:v>
                </c:pt>
                <c:pt idx="282">
                  <c:v>5.1</c:v>
                </c:pt>
                <c:pt idx="283">
                  <c:v>9.2</c:v>
                </c:pt>
                <c:pt idx="284">
                  <c:v>10.5</c:v>
                </c:pt>
                <c:pt idx="285">
                  <c:v>11.9</c:v>
                </c:pt>
                <c:pt idx="286">
                  <c:v>10.7</c:v>
                </c:pt>
                <c:pt idx="287">
                  <c:v>10.1</c:v>
                </c:pt>
                <c:pt idx="288">
                  <c:v>10.6</c:v>
                </c:pt>
                <c:pt idx="289">
                  <c:v>10</c:v>
                </c:pt>
                <c:pt idx="290">
                  <c:v>8.7</c:v>
                </c:pt>
                <c:pt idx="291">
                  <c:v>8.7</c:v>
                </c:pt>
                <c:pt idx="292">
                  <c:v>7.5</c:v>
                </c:pt>
                <c:pt idx="293">
                  <c:v>7.7</c:v>
                </c:pt>
                <c:pt idx="294">
                  <c:v>6.5</c:v>
                </c:pt>
                <c:pt idx="295">
                  <c:v>8.4</c:v>
                </c:pt>
                <c:pt idx="296">
                  <c:v>9.8</c:v>
                </c:pt>
                <c:pt idx="297">
                  <c:v>9.5</c:v>
                </c:pt>
                <c:pt idx="298">
                  <c:v>5.6</c:v>
                </c:pt>
                <c:pt idx="299">
                  <c:v>4.8</c:v>
                </c:pt>
                <c:pt idx="300">
                  <c:v>3.9</c:v>
                </c:pt>
                <c:pt idx="301">
                  <c:v>3.7</c:v>
                </c:pt>
                <c:pt idx="302">
                  <c:v>6.6</c:v>
                </c:pt>
                <c:pt idx="303">
                  <c:v>9.8</c:v>
                </c:pt>
                <c:pt idx="304">
                  <c:v>11.1</c:v>
                </c:pt>
                <c:pt idx="305">
                  <c:v>8.1</c:v>
                </c:pt>
                <c:pt idx="306">
                  <c:v>7.9</c:v>
                </c:pt>
                <c:pt idx="307">
                  <c:v>9.7</c:v>
                </c:pt>
                <c:pt idx="308">
                  <c:v>9.3</c:v>
                </c:pt>
                <c:pt idx="309">
                  <c:v>11.8</c:v>
                </c:pt>
                <c:pt idx="310">
                  <c:v>10.7</c:v>
                </c:pt>
                <c:pt idx="311">
                  <c:v>8</c:v>
                </c:pt>
                <c:pt idx="312">
                  <c:v>8</c:v>
                </c:pt>
                <c:pt idx="313">
                  <c:v>9.6</c:v>
                </c:pt>
                <c:pt idx="314">
                  <c:v>7</c:v>
                </c:pt>
                <c:pt idx="315">
                  <c:v>6.1</c:v>
                </c:pt>
                <c:pt idx="316">
                  <c:v>8.4</c:v>
                </c:pt>
                <c:pt idx="317">
                  <c:v>10.4</c:v>
                </c:pt>
                <c:pt idx="318">
                  <c:v>10.1</c:v>
                </c:pt>
                <c:pt idx="319">
                  <c:v>6.8</c:v>
                </c:pt>
                <c:pt idx="320">
                  <c:v>5.9</c:v>
                </c:pt>
                <c:pt idx="321">
                  <c:v>5.9</c:v>
                </c:pt>
                <c:pt idx="322">
                  <c:v>7.5</c:v>
                </c:pt>
                <c:pt idx="323">
                  <c:v>7.1</c:v>
                </c:pt>
                <c:pt idx="324">
                  <c:v>8.8</c:v>
                </c:pt>
                <c:pt idx="325">
                  <c:v>6.3</c:v>
                </c:pt>
                <c:pt idx="326">
                  <c:v>5.4</c:v>
                </c:pt>
                <c:pt idx="327">
                  <c:v>4</c:v>
                </c:pt>
                <c:pt idx="328">
                  <c:v>3.2</c:v>
                </c:pt>
                <c:pt idx="329">
                  <c:v>2.1</c:v>
                </c:pt>
                <c:pt idx="330">
                  <c:v>2.3</c:v>
                </c:pt>
                <c:pt idx="331">
                  <c:v>4.9</c:v>
                </c:pt>
                <c:pt idx="332">
                  <c:v>5.2</c:v>
                </c:pt>
                <c:pt idx="333">
                  <c:v>5.2</c:v>
                </c:pt>
                <c:pt idx="334">
                  <c:v>8.8</c:v>
                </c:pt>
                <c:pt idx="335">
                  <c:v>6.2</c:v>
                </c:pt>
                <c:pt idx="336">
                  <c:v>3.8</c:v>
                </c:pt>
                <c:pt idx="337">
                  <c:v>0.7</c:v>
                </c:pt>
                <c:pt idx="338">
                  <c:v>-1.1</c:v>
                </c:pt>
                <c:pt idx="339">
                  <c:v>3.2</c:v>
                </c:pt>
                <c:pt idx="340">
                  <c:v>8.3</c:v>
                </c:pt>
                <c:pt idx="341">
                  <c:v>10</c:v>
                </c:pt>
                <c:pt idx="342">
                  <c:v>5.8</c:v>
                </c:pt>
                <c:pt idx="343">
                  <c:v>-1.6</c:v>
                </c:pt>
                <c:pt idx="344">
                  <c:v>-3.4</c:v>
                </c:pt>
                <c:pt idx="345">
                  <c:v>2.1</c:v>
                </c:pt>
                <c:pt idx="346">
                  <c:v>-0.9</c:v>
                </c:pt>
                <c:pt idx="347">
                  <c:v>-5.7</c:v>
                </c:pt>
                <c:pt idx="348">
                  <c:v>-5.3</c:v>
                </c:pt>
                <c:pt idx="349">
                  <c:v>-6.6</c:v>
                </c:pt>
                <c:pt idx="350">
                  <c:v>-8.1</c:v>
                </c:pt>
                <c:pt idx="351">
                  <c:v>0.9</c:v>
                </c:pt>
                <c:pt idx="352">
                  <c:v>-0.9</c:v>
                </c:pt>
                <c:pt idx="353">
                  <c:v>6.5</c:v>
                </c:pt>
                <c:pt idx="354">
                  <c:v>8.8</c:v>
                </c:pt>
                <c:pt idx="355">
                  <c:v>8.8</c:v>
                </c:pt>
                <c:pt idx="356">
                  <c:v>9.3</c:v>
                </c:pt>
                <c:pt idx="357">
                  <c:v>5.6</c:v>
                </c:pt>
                <c:pt idx="358">
                  <c:v>2.7</c:v>
                </c:pt>
                <c:pt idx="359">
                  <c:v>1.6</c:v>
                </c:pt>
                <c:pt idx="360">
                  <c:v>-1.4</c:v>
                </c:pt>
                <c:pt idx="361">
                  <c:v>-2.7</c:v>
                </c:pt>
                <c:pt idx="362">
                  <c:v>-0.8</c:v>
                </c:pt>
                <c:pt idx="363">
                  <c:v>0.6</c:v>
                </c:pt>
                <c:pt idx="364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6.3</c:v>
                </c:pt>
                <c:pt idx="1">
                  <c:v>5.2</c:v>
                </c:pt>
                <c:pt idx="2">
                  <c:v>0.8</c:v>
                </c:pt>
                <c:pt idx="3">
                  <c:v>1.1</c:v>
                </c:pt>
                <c:pt idx="4">
                  <c:v>7.7</c:v>
                </c:pt>
                <c:pt idx="5">
                  <c:v>7.6</c:v>
                </c:pt>
                <c:pt idx="6">
                  <c:v>7.5</c:v>
                </c:pt>
                <c:pt idx="7">
                  <c:v>8.7</c:v>
                </c:pt>
                <c:pt idx="8">
                  <c:v>4.6</c:v>
                </c:pt>
                <c:pt idx="9">
                  <c:v>1.9</c:v>
                </c:pt>
                <c:pt idx="10">
                  <c:v>1.4</c:v>
                </c:pt>
                <c:pt idx="11">
                  <c:v>2.4</c:v>
                </c:pt>
                <c:pt idx="12">
                  <c:v>2.3</c:v>
                </c:pt>
                <c:pt idx="13">
                  <c:v>3.2</c:v>
                </c:pt>
                <c:pt idx="14">
                  <c:v>3.1</c:v>
                </c:pt>
                <c:pt idx="15">
                  <c:v>2.4</c:v>
                </c:pt>
                <c:pt idx="16">
                  <c:v>1.8</c:v>
                </c:pt>
                <c:pt idx="17">
                  <c:v>3</c:v>
                </c:pt>
                <c:pt idx="18">
                  <c:v>1.9</c:v>
                </c:pt>
                <c:pt idx="19">
                  <c:v>2.3</c:v>
                </c:pt>
                <c:pt idx="20">
                  <c:v>1.3</c:v>
                </c:pt>
                <c:pt idx="21">
                  <c:v>0</c:v>
                </c:pt>
                <c:pt idx="22">
                  <c:v>-1</c:v>
                </c:pt>
                <c:pt idx="23">
                  <c:v>0.7</c:v>
                </c:pt>
                <c:pt idx="24">
                  <c:v>1.9</c:v>
                </c:pt>
                <c:pt idx="25">
                  <c:v>3.5</c:v>
                </c:pt>
                <c:pt idx="26">
                  <c:v>2.3</c:v>
                </c:pt>
                <c:pt idx="27">
                  <c:v>1.6</c:v>
                </c:pt>
                <c:pt idx="28">
                  <c:v>2.6</c:v>
                </c:pt>
                <c:pt idx="29">
                  <c:v>3.1</c:v>
                </c:pt>
                <c:pt idx="30">
                  <c:v>1.8</c:v>
                </c:pt>
                <c:pt idx="31">
                  <c:v>-0.6</c:v>
                </c:pt>
                <c:pt idx="32">
                  <c:v>-0.8</c:v>
                </c:pt>
                <c:pt idx="33">
                  <c:v>1.3</c:v>
                </c:pt>
                <c:pt idx="34">
                  <c:v>4.7</c:v>
                </c:pt>
                <c:pt idx="35">
                  <c:v>5.1</c:v>
                </c:pt>
                <c:pt idx="36">
                  <c:v>3.9</c:v>
                </c:pt>
                <c:pt idx="37">
                  <c:v>1</c:v>
                </c:pt>
                <c:pt idx="38">
                  <c:v>1.2</c:v>
                </c:pt>
                <c:pt idx="39">
                  <c:v>2.3</c:v>
                </c:pt>
                <c:pt idx="40">
                  <c:v>4.6</c:v>
                </c:pt>
                <c:pt idx="41">
                  <c:v>2.4</c:v>
                </c:pt>
                <c:pt idx="42">
                  <c:v>-0.4</c:v>
                </c:pt>
                <c:pt idx="43">
                  <c:v>-0.1</c:v>
                </c:pt>
                <c:pt idx="44">
                  <c:v>1.7</c:v>
                </c:pt>
                <c:pt idx="45">
                  <c:v>3.1</c:v>
                </c:pt>
                <c:pt idx="46">
                  <c:v>4.5</c:v>
                </c:pt>
                <c:pt idx="47">
                  <c:v>6.3</c:v>
                </c:pt>
                <c:pt idx="48">
                  <c:v>8.4</c:v>
                </c:pt>
                <c:pt idx="49">
                  <c:v>9.4</c:v>
                </c:pt>
                <c:pt idx="50">
                  <c:v>6.3</c:v>
                </c:pt>
                <c:pt idx="51">
                  <c:v>4.5</c:v>
                </c:pt>
                <c:pt idx="52">
                  <c:v>5.7</c:v>
                </c:pt>
                <c:pt idx="53">
                  <c:v>8.6</c:v>
                </c:pt>
                <c:pt idx="54">
                  <c:v>7.6</c:v>
                </c:pt>
                <c:pt idx="55">
                  <c:v>7</c:v>
                </c:pt>
                <c:pt idx="56">
                  <c:v>7.6</c:v>
                </c:pt>
                <c:pt idx="57">
                  <c:v>8.1</c:v>
                </c:pt>
                <c:pt idx="58">
                  <c:v>10</c:v>
                </c:pt>
                <c:pt idx="59">
                  <c:v>9.6</c:v>
                </c:pt>
                <c:pt idx="60">
                  <c:v>7.5</c:v>
                </c:pt>
                <c:pt idx="61">
                  <c:v>6.8</c:v>
                </c:pt>
                <c:pt idx="62">
                  <c:v>5.8</c:v>
                </c:pt>
                <c:pt idx="63">
                  <c:v>1.1</c:v>
                </c:pt>
                <c:pt idx="64">
                  <c:v>-1.2</c:v>
                </c:pt>
                <c:pt idx="65">
                  <c:v>0.3</c:v>
                </c:pt>
                <c:pt idx="66">
                  <c:v>0</c:v>
                </c:pt>
                <c:pt idx="67">
                  <c:v>-0.2</c:v>
                </c:pt>
                <c:pt idx="68">
                  <c:v>3.7</c:v>
                </c:pt>
                <c:pt idx="69">
                  <c:v>0.6</c:v>
                </c:pt>
                <c:pt idx="70">
                  <c:v>2.2</c:v>
                </c:pt>
                <c:pt idx="71">
                  <c:v>2.6</c:v>
                </c:pt>
                <c:pt idx="72">
                  <c:v>2.4</c:v>
                </c:pt>
                <c:pt idx="73">
                  <c:v>4.9</c:v>
                </c:pt>
                <c:pt idx="74">
                  <c:v>4.7</c:v>
                </c:pt>
                <c:pt idx="75">
                  <c:v>6.6</c:v>
                </c:pt>
                <c:pt idx="76">
                  <c:v>6</c:v>
                </c:pt>
                <c:pt idx="77">
                  <c:v>6.4</c:v>
                </c:pt>
                <c:pt idx="78">
                  <c:v>8.4</c:v>
                </c:pt>
                <c:pt idx="79">
                  <c:v>10.5</c:v>
                </c:pt>
                <c:pt idx="80">
                  <c:v>11.7</c:v>
                </c:pt>
                <c:pt idx="81">
                  <c:v>8.9</c:v>
                </c:pt>
                <c:pt idx="82">
                  <c:v>9.2</c:v>
                </c:pt>
                <c:pt idx="83">
                  <c:v>10.1</c:v>
                </c:pt>
                <c:pt idx="84">
                  <c:v>12.9</c:v>
                </c:pt>
                <c:pt idx="85">
                  <c:v>12.4</c:v>
                </c:pt>
                <c:pt idx="86">
                  <c:v>8.3</c:v>
                </c:pt>
                <c:pt idx="87">
                  <c:v>8.7</c:v>
                </c:pt>
                <c:pt idx="88">
                  <c:v>10.8</c:v>
                </c:pt>
                <c:pt idx="89">
                  <c:v>8.6</c:v>
                </c:pt>
                <c:pt idx="90">
                  <c:v>8.7</c:v>
                </c:pt>
                <c:pt idx="91">
                  <c:v>8.1</c:v>
                </c:pt>
                <c:pt idx="92">
                  <c:v>8.4</c:v>
                </c:pt>
                <c:pt idx="93">
                  <c:v>9.4</c:v>
                </c:pt>
                <c:pt idx="94">
                  <c:v>7</c:v>
                </c:pt>
                <c:pt idx="95">
                  <c:v>7.6</c:v>
                </c:pt>
                <c:pt idx="96">
                  <c:v>8.3</c:v>
                </c:pt>
                <c:pt idx="97">
                  <c:v>9.4</c:v>
                </c:pt>
                <c:pt idx="98">
                  <c:v>9</c:v>
                </c:pt>
                <c:pt idx="99">
                  <c:v>11</c:v>
                </c:pt>
                <c:pt idx="100">
                  <c:v>7</c:v>
                </c:pt>
                <c:pt idx="101">
                  <c:v>6.9</c:v>
                </c:pt>
                <c:pt idx="102">
                  <c:v>8.6</c:v>
                </c:pt>
                <c:pt idx="103">
                  <c:v>8.9</c:v>
                </c:pt>
                <c:pt idx="104">
                  <c:v>9.9</c:v>
                </c:pt>
                <c:pt idx="105">
                  <c:v>8.9</c:v>
                </c:pt>
                <c:pt idx="106">
                  <c:v>9.4</c:v>
                </c:pt>
                <c:pt idx="107">
                  <c:v>10.1</c:v>
                </c:pt>
                <c:pt idx="108">
                  <c:v>9.4</c:v>
                </c:pt>
                <c:pt idx="109">
                  <c:v>11.6</c:v>
                </c:pt>
                <c:pt idx="110">
                  <c:v>10.7</c:v>
                </c:pt>
                <c:pt idx="111">
                  <c:v>11.8</c:v>
                </c:pt>
                <c:pt idx="112">
                  <c:v>11.5</c:v>
                </c:pt>
                <c:pt idx="113">
                  <c:v>11</c:v>
                </c:pt>
                <c:pt idx="114">
                  <c:v>11.1</c:v>
                </c:pt>
                <c:pt idx="115">
                  <c:v>13.4</c:v>
                </c:pt>
                <c:pt idx="116">
                  <c:v>13</c:v>
                </c:pt>
                <c:pt idx="117">
                  <c:v>13.4</c:v>
                </c:pt>
                <c:pt idx="118">
                  <c:v>13</c:v>
                </c:pt>
                <c:pt idx="119">
                  <c:v>13.1</c:v>
                </c:pt>
                <c:pt idx="120">
                  <c:v>12.6</c:v>
                </c:pt>
                <c:pt idx="121">
                  <c:v>13.9</c:v>
                </c:pt>
                <c:pt idx="122">
                  <c:v>14.6</c:v>
                </c:pt>
                <c:pt idx="123">
                  <c:v>17.2</c:v>
                </c:pt>
                <c:pt idx="124">
                  <c:v>15</c:v>
                </c:pt>
                <c:pt idx="125">
                  <c:v>8.6</c:v>
                </c:pt>
                <c:pt idx="126">
                  <c:v>9.8</c:v>
                </c:pt>
                <c:pt idx="127">
                  <c:v>10.4</c:v>
                </c:pt>
                <c:pt idx="128">
                  <c:v>11.8</c:v>
                </c:pt>
                <c:pt idx="129">
                  <c:v>13.4</c:v>
                </c:pt>
                <c:pt idx="130">
                  <c:v>16.1</c:v>
                </c:pt>
                <c:pt idx="131">
                  <c:v>14.2</c:v>
                </c:pt>
                <c:pt idx="132">
                  <c:v>13.1</c:v>
                </c:pt>
                <c:pt idx="133">
                  <c:v>13.3</c:v>
                </c:pt>
                <c:pt idx="134">
                  <c:v>9.3</c:v>
                </c:pt>
                <c:pt idx="135">
                  <c:v>8.1</c:v>
                </c:pt>
                <c:pt idx="136">
                  <c:v>9.4</c:v>
                </c:pt>
                <c:pt idx="137">
                  <c:v>12</c:v>
                </c:pt>
                <c:pt idx="138">
                  <c:v>10</c:v>
                </c:pt>
                <c:pt idx="139">
                  <c:v>9.8</c:v>
                </c:pt>
                <c:pt idx="140">
                  <c:v>10.8</c:v>
                </c:pt>
                <c:pt idx="141">
                  <c:v>12.7</c:v>
                </c:pt>
                <c:pt idx="142">
                  <c:v>14.9</c:v>
                </c:pt>
                <c:pt idx="143">
                  <c:v>15</c:v>
                </c:pt>
                <c:pt idx="144">
                  <c:v>15.6</c:v>
                </c:pt>
                <c:pt idx="145">
                  <c:v>15.2</c:v>
                </c:pt>
                <c:pt idx="146">
                  <c:v>16</c:v>
                </c:pt>
                <c:pt idx="147">
                  <c:v>17.5</c:v>
                </c:pt>
                <c:pt idx="148">
                  <c:v>17.7</c:v>
                </c:pt>
                <c:pt idx="149">
                  <c:v>17.5</c:v>
                </c:pt>
                <c:pt idx="150">
                  <c:v>13.1</c:v>
                </c:pt>
                <c:pt idx="151">
                  <c:v>13.9</c:v>
                </c:pt>
                <c:pt idx="152">
                  <c:v>14.1</c:v>
                </c:pt>
                <c:pt idx="153">
                  <c:v>13.3</c:v>
                </c:pt>
                <c:pt idx="154">
                  <c:v>12.2</c:v>
                </c:pt>
                <c:pt idx="155">
                  <c:v>15.9</c:v>
                </c:pt>
                <c:pt idx="156">
                  <c:v>18.4</c:v>
                </c:pt>
                <c:pt idx="157">
                  <c:v>17.1</c:v>
                </c:pt>
                <c:pt idx="158">
                  <c:v>18.5</c:v>
                </c:pt>
                <c:pt idx="159">
                  <c:v>21.8</c:v>
                </c:pt>
                <c:pt idx="160">
                  <c:v>24.4</c:v>
                </c:pt>
                <c:pt idx="161">
                  <c:v>24.4</c:v>
                </c:pt>
                <c:pt idx="162">
                  <c:v>22.8</c:v>
                </c:pt>
                <c:pt idx="163">
                  <c:v>21.5</c:v>
                </c:pt>
                <c:pt idx="164">
                  <c:v>20</c:v>
                </c:pt>
                <c:pt idx="165">
                  <c:v>22.4</c:v>
                </c:pt>
                <c:pt idx="166">
                  <c:v>20</c:v>
                </c:pt>
                <c:pt idx="167">
                  <c:v>20.8</c:v>
                </c:pt>
                <c:pt idx="168">
                  <c:v>19.9</c:v>
                </c:pt>
                <c:pt idx="169">
                  <c:v>15.7</c:v>
                </c:pt>
                <c:pt idx="170">
                  <c:v>13</c:v>
                </c:pt>
                <c:pt idx="171">
                  <c:v>10.7</c:v>
                </c:pt>
                <c:pt idx="172">
                  <c:v>13</c:v>
                </c:pt>
                <c:pt idx="173">
                  <c:v>13.9</c:v>
                </c:pt>
                <c:pt idx="174">
                  <c:v>15.7</c:v>
                </c:pt>
                <c:pt idx="175">
                  <c:v>17</c:v>
                </c:pt>
                <c:pt idx="176">
                  <c:v>17.5</c:v>
                </c:pt>
                <c:pt idx="177">
                  <c:v>17.3</c:v>
                </c:pt>
                <c:pt idx="178">
                  <c:v>19.2</c:v>
                </c:pt>
                <c:pt idx="179">
                  <c:v>20.5</c:v>
                </c:pt>
                <c:pt idx="180">
                  <c:v>21.3</c:v>
                </c:pt>
                <c:pt idx="181">
                  <c:v>21.4</c:v>
                </c:pt>
                <c:pt idx="182">
                  <c:v>22.5</c:v>
                </c:pt>
                <c:pt idx="183">
                  <c:v>22.6</c:v>
                </c:pt>
                <c:pt idx="184">
                  <c:v>22</c:v>
                </c:pt>
                <c:pt idx="185">
                  <c:v>21.2</c:v>
                </c:pt>
                <c:pt idx="186">
                  <c:v>20.7</c:v>
                </c:pt>
                <c:pt idx="187">
                  <c:v>20.2</c:v>
                </c:pt>
                <c:pt idx="188">
                  <c:v>18.5</c:v>
                </c:pt>
                <c:pt idx="189">
                  <c:v>20.1</c:v>
                </c:pt>
                <c:pt idx="190">
                  <c:v>21.3</c:v>
                </c:pt>
                <c:pt idx="191">
                  <c:v>22.8</c:v>
                </c:pt>
                <c:pt idx="192">
                  <c:v>22.6</c:v>
                </c:pt>
                <c:pt idx="193">
                  <c:v>22.1</c:v>
                </c:pt>
                <c:pt idx="194">
                  <c:v>23.4</c:v>
                </c:pt>
                <c:pt idx="195">
                  <c:v>25.2</c:v>
                </c:pt>
                <c:pt idx="196">
                  <c:v>27.5</c:v>
                </c:pt>
                <c:pt idx="197">
                  <c:v>26.3</c:v>
                </c:pt>
                <c:pt idx="198">
                  <c:v>23.1</c:v>
                </c:pt>
                <c:pt idx="199">
                  <c:v>22.6</c:v>
                </c:pt>
                <c:pt idx="200">
                  <c:v>22.7</c:v>
                </c:pt>
                <c:pt idx="201">
                  <c:v>22.2</c:v>
                </c:pt>
                <c:pt idx="202">
                  <c:v>23.1</c:v>
                </c:pt>
                <c:pt idx="203">
                  <c:v>23.8</c:v>
                </c:pt>
                <c:pt idx="204">
                  <c:v>20.6</c:v>
                </c:pt>
                <c:pt idx="205">
                  <c:v>17.8</c:v>
                </c:pt>
                <c:pt idx="206">
                  <c:v>16.9</c:v>
                </c:pt>
                <c:pt idx="207">
                  <c:v>17.4</c:v>
                </c:pt>
                <c:pt idx="208">
                  <c:v>18.8</c:v>
                </c:pt>
                <c:pt idx="209">
                  <c:v>19.1</c:v>
                </c:pt>
                <c:pt idx="210">
                  <c:v>18.5</c:v>
                </c:pt>
                <c:pt idx="211">
                  <c:v>16.8</c:v>
                </c:pt>
                <c:pt idx="212">
                  <c:v>19.4</c:v>
                </c:pt>
                <c:pt idx="213">
                  <c:v>21.6</c:v>
                </c:pt>
                <c:pt idx="214">
                  <c:v>21</c:v>
                </c:pt>
                <c:pt idx="215">
                  <c:v>20.1</c:v>
                </c:pt>
                <c:pt idx="216">
                  <c:v>19.5</c:v>
                </c:pt>
                <c:pt idx="217">
                  <c:v>18</c:v>
                </c:pt>
                <c:pt idx="218">
                  <c:v>18.8</c:v>
                </c:pt>
                <c:pt idx="219">
                  <c:v>21.3</c:v>
                </c:pt>
                <c:pt idx="220">
                  <c:v>22.2</c:v>
                </c:pt>
                <c:pt idx="221">
                  <c:v>22.4</c:v>
                </c:pt>
                <c:pt idx="222">
                  <c:v>21.8</c:v>
                </c:pt>
                <c:pt idx="223">
                  <c:v>20.6</c:v>
                </c:pt>
                <c:pt idx="224">
                  <c:v>21.6</c:v>
                </c:pt>
                <c:pt idx="225">
                  <c:v>24.1</c:v>
                </c:pt>
                <c:pt idx="226">
                  <c:v>22.9</c:v>
                </c:pt>
                <c:pt idx="227">
                  <c:v>21</c:v>
                </c:pt>
                <c:pt idx="228">
                  <c:v>18.6</c:v>
                </c:pt>
                <c:pt idx="229">
                  <c:v>18.8</c:v>
                </c:pt>
                <c:pt idx="230">
                  <c:v>21.5</c:v>
                </c:pt>
                <c:pt idx="231">
                  <c:v>24.8</c:v>
                </c:pt>
                <c:pt idx="232">
                  <c:v>24.4</c:v>
                </c:pt>
                <c:pt idx="233">
                  <c:v>23.5</c:v>
                </c:pt>
                <c:pt idx="234">
                  <c:v>23.5</c:v>
                </c:pt>
                <c:pt idx="235">
                  <c:v>22.1</c:v>
                </c:pt>
                <c:pt idx="236">
                  <c:v>22.8</c:v>
                </c:pt>
                <c:pt idx="237">
                  <c:v>24.3</c:v>
                </c:pt>
                <c:pt idx="238">
                  <c:v>22.3</c:v>
                </c:pt>
                <c:pt idx="239">
                  <c:v>21.1</c:v>
                </c:pt>
                <c:pt idx="240">
                  <c:v>19.1</c:v>
                </c:pt>
                <c:pt idx="241">
                  <c:v>18.3</c:v>
                </c:pt>
                <c:pt idx="242">
                  <c:v>16.2</c:v>
                </c:pt>
                <c:pt idx="243">
                  <c:v>17</c:v>
                </c:pt>
                <c:pt idx="244">
                  <c:v>18.3</c:v>
                </c:pt>
                <c:pt idx="245">
                  <c:v>16.2</c:v>
                </c:pt>
                <c:pt idx="246">
                  <c:v>17.7</c:v>
                </c:pt>
                <c:pt idx="247">
                  <c:v>19.1</c:v>
                </c:pt>
                <c:pt idx="248">
                  <c:v>18.3</c:v>
                </c:pt>
                <c:pt idx="249">
                  <c:v>19.9</c:v>
                </c:pt>
                <c:pt idx="250">
                  <c:v>19.5</c:v>
                </c:pt>
                <c:pt idx="251">
                  <c:v>16.9</c:v>
                </c:pt>
                <c:pt idx="252">
                  <c:v>14.1</c:v>
                </c:pt>
                <c:pt idx="253">
                  <c:v>15.5</c:v>
                </c:pt>
                <c:pt idx="254">
                  <c:v>16.3</c:v>
                </c:pt>
                <c:pt idx="255">
                  <c:v>17.2</c:v>
                </c:pt>
                <c:pt idx="256">
                  <c:v>15.9</c:v>
                </c:pt>
                <c:pt idx="257">
                  <c:v>17.5</c:v>
                </c:pt>
                <c:pt idx="258">
                  <c:v>17.3</c:v>
                </c:pt>
                <c:pt idx="259">
                  <c:v>17.8</c:v>
                </c:pt>
                <c:pt idx="260">
                  <c:v>18.5</c:v>
                </c:pt>
                <c:pt idx="261">
                  <c:v>18.2</c:v>
                </c:pt>
                <c:pt idx="262">
                  <c:v>14.9</c:v>
                </c:pt>
                <c:pt idx="263">
                  <c:v>15.6</c:v>
                </c:pt>
                <c:pt idx="264">
                  <c:v>16.7</c:v>
                </c:pt>
                <c:pt idx="265">
                  <c:v>17.1</c:v>
                </c:pt>
                <c:pt idx="266">
                  <c:v>17.2</c:v>
                </c:pt>
                <c:pt idx="267">
                  <c:v>15.1</c:v>
                </c:pt>
                <c:pt idx="268">
                  <c:v>13.8</c:v>
                </c:pt>
                <c:pt idx="269">
                  <c:v>12.8</c:v>
                </c:pt>
                <c:pt idx="270">
                  <c:v>13.3</c:v>
                </c:pt>
                <c:pt idx="271">
                  <c:v>13.1</c:v>
                </c:pt>
                <c:pt idx="272">
                  <c:v>13.8</c:v>
                </c:pt>
                <c:pt idx="273">
                  <c:v>14.5</c:v>
                </c:pt>
                <c:pt idx="274">
                  <c:v>15.9</c:v>
                </c:pt>
                <c:pt idx="275">
                  <c:v>16.6</c:v>
                </c:pt>
                <c:pt idx="276">
                  <c:v>17.5</c:v>
                </c:pt>
                <c:pt idx="277">
                  <c:v>17.9</c:v>
                </c:pt>
                <c:pt idx="278">
                  <c:v>15.7</c:v>
                </c:pt>
                <c:pt idx="279">
                  <c:v>15.1</c:v>
                </c:pt>
                <c:pt idx="280">
                  <c:v>13.6</c:v>
                </c:pt>
                <c:pt idx="281">
                  <c:v>10.8</c:v>
                </c:pt>
                <c:pt idx="282">
                  <c:v>10.8</c:v>
                </c:pt>
                <c:pt idx="283">
                  <c:v>10.1</c:v>
                </c:pt>
                <c:pt idx="284">
                  <c:v>12.3</c:v>
                </c:pt>
                <c:pt idx="285">
                  <c:v>13.5</c:v>
                </c:pt>
                <c:pt idx="286">
                  <c:v>12.2</c:v>
                </c:pt>
                <c:pt idx="287">
                  <c:v>11.7</c:v>
                </c:pt>
                <c:pt idx="288">
                  <c:v>11.5</c:v>
                </c:pt>
                <c:pt idx="289">
                  <c:v>11.4</c:v>
                </c:pt>
                <c:pt idx="290">
                  <c:v>10.8</c:v>
                </c:pt>
                <c:pt idx="291">
                  <c:v>9.6</c:v>
                </c:pt>
                <c:pt idx="292">
                  <c:v>10.2</c:v>
                </c:pt>
                <c:pt idx="293">
                  <c:v>10.7</c:v>
                </c:pt>
                <c:pt idx="294">
                  <c:v>10.8</c:v>
                </c:pt>
                <c:pt idx="295">
                  <c:v>11.7</c:v>
                </c:pt>
                <c:pt idx="296">
                  <c:v>11.4</c:v>
                </c:pt>
                <c:pt idx="297">
                  <c:v>11.5</c:v>
                </c:pt>
                <c:pt idx="298">
                  <c:v>8.4</c:v>
                </c:pt>
                <c:pt idx="299">
                  <c:v>5.5</c:v>
                </c:pt>
                <c:pt idx="300">
                  <c:v>6.3</c:v>
                </c:pt>
                <c:pt idx="301">
                  <c:v>7.8</c:v>
                </c:pt>
                <c:pt idx="302">
                  <c:v>10.4</c:v>
                </c:pt>
                <c:pt idx="303">
                  <c:v>12.3</c:v>
                </c:pt>
                <c:pt idx="304">
                  <c:v>15.1</c:v>
                </c:pt>
                <c:pt idx="305">
                  <c:v>10.6</c:v>
                </c:pt>
                <c:pt idx="306">
                  <c:v>12.2</c:v>
                </c:pt>
                <c:pt idx="307">
                  <c:v>11.5</c:v>
                </c:pt>
                <c:pt idx="308">
                  <c:v>12.8</c:v>
                </c:pt>
                <c:pt idx="309">
                  <c:v>14.3</c:v>
                </c:pt>
                <c:pt idx="310">
                  <c:v>12.3</c:v>
                </c:pt>
                <c:pt idx="311">
                  <c:v>9.9</c:v>
                </c:pt>
                <c:pt idx="312">
                  <c:v>9.7</c:v>
                </c:pt>
                <c:pt idx="313">
                  <c:v>11.3</c:v>
                </c:pt>
                <c:pt idx="314">
                  <c:v>9.5</c:v>
                </c:pt>
                <c:pt idx="315">
                  <c:v>8.5</c:v>
                </c:pt>
                <c:pt idx="316">
                  <c:v>11.2</c:v>
                </c:pt>
                <c:pt idx="317">
                  <c:v>11.9</c:v>
                </c:pt>
                <c:pt idx="318">
                  <c:v>11.8</c:v>
                </c:pt>
                <c:pt idx="319">
                  <c:v>9.5</c:v>
                </c:pt>
                <c:pt idx="320">
                  <c:v>6.8</c:v>
                </c:pt>
                <c:pt idx="321">
                  <c:v>8.1</c:v>
                </c:pt>
                <c:pt idx="322">
                  <c:v>9.1</c:v>
                </c:pt>
                <c:pt idx="323">
                  <c:v>8.8</c:v>
                </c:pt>
                <c:pt idx="324">
                  <c:v>11</c:v>
                </c:pt>
                <c:pt idx="325">
                  <c:v>8.9</c:v>
                </c:pt>
                <c:pt idx="326">
                  <c:v>6.2</c:v>
                </c:pt>
                <c:pt idx="327">
                  <c:v>5.1</c:v>
                </c:pt>
                <c:pt idx="328">
                  <c:v>4.9</c:v>
                </c:pt>
                <c:pt idx="329">
                  <c:v>4.1</c:v>
                </c:pt>
                <c:pt idx="330">
                  <c:v>4.5</c:v>
                </c:pt>
                <c:pt idx="331">
                  <c:v>10.4</c:v>
                </c:pt>
                <c:pt idx="332">
                  <c:v>7.2</c:v>
                </c:pt>
                <c:pt idx="333">
                  <c:v>9.3</c:v>
                </c:pt>
                <c:pt idx="334">
                  <c:v>11.7</c:v>
                </c:pt>
                <c:pt idx="335">
                  <c:v>8.1</c:v>
                </c:pt>
                <c:pt idx="336">
                  <c:v>6.5</c:v>
                </c:pt>
                <c:pt idx="337">
                  <c:v>3</c:v>
                </c:pt>
                <c:pt idx="338">
                  <c:v>2.2</c:v>
                </c:pt>
                <c:pt idx="339">
                  <c:v>6.8</c:v>
                </c:pt>
                <c:pt idx="340">
                  <c:v>10.2</c:v>
                </c:pt>
                <c:pt idx="341">
                  <c:v>12.9</c:v>
                </c:pt>
                <c:pt idx="342">
                  <c:v>11</c:v>
                </c:pt>
                <c:pt idx="343">
                  <c:v>2.6</c:v>
                </c:pt>
                <c:pt idx="344">
                  <c:v>0.4</c:v>
                </c:pt>
                <c:pt idx="345">
                  <c:v>3.9</c:v>
                </c:pt>
                <c:pt idx="346">
                  <c:v>1.9</c:v>
                </c:pt>
                <c:pt idx="347">
                  <c:v>-2.5</c:v>
                </c:pt>
                <c:pt idx="348">
                  <c:v>-3.9</c:v>
                </c:pt>
                <c:pt idx="349">
                  <c:v>-4.4</c:v>
                </c:pt>
                <c:pt idx="350">
                  <c:v>-3.5</c:v>
                </c:pt>
                <c:pt idx="351">
                  <c:v>3.5</c:v>
                </c:pt>
                <c:pt idx="352">
                  <c:v>4</c:v>
                </c:pt>
                <c:pt idx="353">
                  <c:v>9</c:v>
                </c:pt>
                <c:pt idx="354">
                  <c:v>9.5</c:v>
                </c:pt>
                <c:pt idx="355">
                  <c:v>9.6</c:v>
                </c:pt>
                <c:pt idx="356">
                  <c:v>12</c:v>
                </c:pt>
                <c:pt idx="357">
                  <c:v>7.9</c:v>
                </c:pt>
                <c:pt idx="358">
                  <c:v>4.9</c:v>
                </c:pt>
                <c:pt idx="359">
                  <c:v>3.4</c:v>
                </c:pt>
                <c:pt idx="360">
                  <c:v>0.7</c:v>
                </c:pt>
                <c:pt idx="361">
                  <c:v>-0.3</c:v>
                </c:pt>
                <c:pt idx="362">
                  <c:v>2</c:v>
                </c:pt>
                <c:pt idx="363">
                  <c:v>3.1</c:v>
                </c:pt>
                <c:pt idx="364">
                  <c:v>3.9</c:v>
                </c:pt>
              </c:numCache>
            </c:numRef>
          </c:val>
          <c:smooth val="0"/>
        </c:ser>
        <c:axId val="41308005"/>
        <c:axId val="52001178"/>
      </c:lineChart>
      <c:dateAx>
        <c:axId val="41308005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200117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001178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08005"/>
        <c:crossesAt val="1"/>
        <c:crossBetween val="between"/>
        <c:dispUnits/>
        <c:majorUnit val="5"/>
        <c:minorUnit val="1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6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>
        <c:manualLayout>
          <c:xMode val="factor"/>
          <c:yMode val="factor"/>
          <c:x val="-0.0112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143.8</c:v>
                </c:pt>
                <c:pt idx="1">
                  <c:v>111.40000000000002</c:v>
                </c:pt>
                <c:pt idx="2">
                  <c:v>79.2</c:v>
                </c:pt>
                <c:pt idx="3">
                  <c:v>85.4</c:v>
                </c:pt>
                <c:pt idx="4">
                  <c:v>98.40000000000002</c:v>
                </c:pt>
                <c:pt idx="5">
                  <c:v>52.4</c:v>
                </c:pt>
                <c:pt idx="6">
                  <c:v>130</c:v>
                </c:pt>
                <c:pt idx="7">
                  <c:v>2</c:v>
                </c:pt>
                <c:pt idx="8">
                  <c:v>70</c:v>
                </c:pt>
                <c:pt idx="9">
                  <c:v>125.4</c:v>
                </c:pt>
                <c:pt idx="10">
                  <c:v>224.60000000000005</c:v>
                </c:pt>
                <c:pt idx="11">
                  <c:v>61.00000000000001</c:v>
                </c:pt>
              </c:numCache>
            </c:numRef>
          </c:val>
        </c:ser>
        <c:axId val="44995395"/>
        <c:axId val="54216880"/>
      </c:barChart>
      <c:catAx>
        <c:axId val="44995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16880"/>
        <c:crosses val="autoZero"/>
        <c:auto val="1"/>
        <c:lblOffset val="100"/>
        <c:noMultiLvlLbl val="0"/>
      </c:catAx>
      <c:valAx>
        <c:axId val="5421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995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71" sqref="E371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6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52.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 customHeight="1">
      <c r="A5" s="27">
        <v>40179</v>
      </c>
      <c r="B5">
        <v>9.4</v>
      </c>
      <c r="C5">
        <v>3.8</v>
      </c>
      <c r="D5">
        <v>6.3</v>
      </c>
      <c r="E5" s="2">
        <f>(B5-C5)</f>
        <v>5.6000000000000005</v>
      </c>
      <c r="F5">
        <v>96</v>
      </c>
      <c r="G5">
        <v>85</v>
      </c>
      <c r="H5">
        <v>94</v>
      </c>
      <c r="I5">
        <v>35.4</v>
      </c>
      <c r="J5">
        <v>235</v>
      </c>
      <c r="K5">
        <v>8.2</v>
      </c>
      <c r="L5">
        <v>1.36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27">
        <f>A5+1</f>
        <v>40180</v>
      </c>
      <c r="B6">
        <v>7.8</v>
      </c>
      <c r="C6">
        <v>1.6</v>
      </c>
      <c r="D6">
        <v>5.2</v>
      </c>
      <c r="E6" s="2">
        <f aca="true" t="shared" si="0" ref="E6:E69">(B6-C6)</f>
        <v>6.199999999999999</v>
      </c>
      <c r="F6">
        <v>97</v>
      </c>
      <c r="G6">
        <v>74</v>
      </c>
      <c r="H6">
        <v>89</v>
      </c>
      <c r="I6">
        <v>5.2</v>
      </c>
      <c r="J6">
        <v>239</v>
      </c>
      <c r="K6">
        <v>7.7</v>
      </c>
      <c r="L6">
        <v>4.6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27">
        <f aca="true" t="shared" si="7" ref="A7:A70">A6+1</f>
        <v>40181</v>
      </c>
      <c r="B7">
        <v>3.9</v>
      </c>
      <c r="C7">
        <v>-1.1</v>
      </c>
      <c r="D7">
        <v>0.8</v>
      </c>
      <c r="E7" s="2">
        <f t="shared" si="0"/>
        <v>5</v>
      </c>
      <c r="F7">
        <v>88</v>
      </c>
      <c r="G7">
        <v>63</v>
      </c>
      <c r="H7">
        <v>78</v>
      </c>
      <c r="I7">
        <v>0</v>
      </c>
      <c r="J7">
        <v>7</v>
      </c>
      <c r="K7">
        <v>0.3</v>
      </c>
      <c r="L7">
        <v>7.21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7">
        <f t="shared" si="7"/>
        <v>40182</v>
      </c>
      <c r="B8">
        <v>5.3</v>
      </c>
      <c r="C8">
        <v>-0.9</v>
      </c>
      <c r="D8">
        <v>1.1</v>
      </c>
      <c r="E8" s="2">
        <f t="shared" si="0"/>
        <v>6.2</v>
      </c>
      <c r="F8">
        <v>96</v>
      </c>
      <c r="G8">
        <v>73</v>
      </c>
      <c r="H8">
        <v>88</v>
      </c>
      <c r="I8">
        <v>4.4</v>
      </c>
      <c r="J8">
        <v>109</v>
      </c>
      <c r="K8">
        <v>2.7</v>
      </c>
      <c r="L8">
        <v>1.8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7">
        <f t="shared" si="7"/>
        <v>40183</v>
      </c>
      <c r="B9">
        <v>10.6</v>
      </c>
      <c r="C9">
        <v>5.2</v>
      </c>
      <c r="D9">
        <v>7.7</v>
      </c>
      <c r="E9" s="2">
        <f t="shared" si="0"/>
        <v>5.3999999999999995</v>
      </c>
      <c r="F9">
        <v>96</v>
      </c>
      <c r="G9">
        <v>81</v>
      </c>
      <c r="H9">
        <v>91</v>
      </c>
      <c r="I9">
        <v>4.2</v>
      </c>
      <c r="J9">
        <v>216</v>
      </c>
      <c r="K9">
        <v>7.1</v>
      </c>
      <c r="L9">
        <v>5.36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7">
        <f t="shared" si="7"/>
        <v>40184</v>
      </c>
      <c r="B10">
        <v>9.7</v>
      </c>
      <c r="C10">
        <v>5.4</v>
      </c>
      <c r="D10">
        <v>7.6</v>
      </c>
      <c r="E10" s="2">
        <f t="shared" si="0"/>
        <v>4.299999999999999</v>
      </c>
      <c r="F10">
        <v>98</v>
      </c>
      <c r="G10">
        <v>80</v>
      </c>
      <c r="H10">
        <v>93</v>
      </c>
      <c r="I10">
        <v>8.4</v>
      </c>
      <c r="J10">
        <v>230</v>
      </c>
      <c r="K10">
        <v>4.5</v>
      </c>
      <c r="L10">
        <v>0.62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7">
        <f t="shared" si="7"/>
        <v>40185</v>
      </c>
      <c r="B11">
        <v>9.6</v>
      </c>
      <c r="C11">
        <v>5.7</v>
      </c>
      <c r="D11">
        <v>7.5</v>
      </c>
      <c r="E11" s="2">
        <f t="shared" si="0"/>
        <v>3.8999999999999995</v>
      </c>
      <c r="F11">
        <v>98</v>
      </c>
      <c r="G11">
        <v>68</v>
      </c>
      <c r="H11">
        <v>92</v>
      </c>
      <c r="I11">
        <v>4.6</v>
      </c>
      <c r="J11">
        <v>222</v>
      </c>
      <c r="K11">
        <v>3.1</v>
      </c>
      <c r="L11">
        <v>6.45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7">
        <f t="shared" si="7"/>
        <v>40186</v>
      </c>
      <c r="B12">
        <v>10.5</v>
      </c>
      <c r="C12">
        <v>7.6</v>
      </c>
      <c r="D12">
        <v>8.7</v>
      </c>
      <c r="E12" s="2">
        <f t="shared" si="0"/>
        <v>2.9000000000000004</v>
      </c>
      <c r="F12">
        <v>98</v>
      </c>
      <c r="G12">
        <v>60</v>
      </c>
      <c r="H12">
        <v>88</v>
      </c>
      <c r="I12">
        <v>22</v>
      </c>
      <c r="J12">
        <v>188</v>
      </c>
      <c r="K12">
        <v>3.3</v>
      </c>
      <c r="L12">
        <v>0.81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27">
        <f t="shared" si="7"/>
        <v>40187</v>
      </c>
      <c r="B13">
        <v>8.8</v>
      </c>
      <c r="C13">
        <v>1.6</v>
      </c>
      <c r="D13">
        <v>4.6</v>
      </c>
      <c r="E13" s="2">
        <f t="shared" si="0"/>
        <v>7.200000000000001</v>
      </c>
      <c r="F13">
        <v>98</v>
      </c>
      <c r="G13">
        <v>77</v>
      </c>
      <c r="H13">
        <v>95</v>
      </c>
      <c r="I13">
        <v>12</v>
      </c>
      <c r="J13">
        <v>212</v>
      </c>
      <c r="K13">
        <v>5.5</v>
      </c>
      <c r="L13">
        <v>3.42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7">
        <f t="shared" si="7"/>
        <v>40188</v>
      </c>
      <c r="B14">
        <v>4.1</v>
      </c>
      <c r="C14">
        <v>0.8</v>
      </c>
      <c r="D14">
        <v>1.9</v>
      </c>
      <c r="E14" s="2">
        <f t="shared" si="0"/>
        <v>3.3</v>
      </c>
      <c r="F14">
        <v>98</v>
      </c>
      <c r="G14">
        <v>88</v>
      </c>
      <c r="H14">
        <v>96</v>
      </c>
      <c r="I14">
        <v>2.6</v>
      </c>
      <c r="J14">
        <v>226</v>
      </c>
      <c r="K14">
        <v>5.5</v>
      </c>
      <c r="L14">
        <v>5.29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7">
        <f t="shared" si="7"/>
        <v>40189</v>
      </c>
      <c r="B15">
        <v>2.2</v>
      </c>
      <c r="C15">
        <v>0.8</v>
      </c>
      <c r="D15">
        <v>1.4</v>
      </c>
      <c r="E15" s="2">
        <f t="shared" si="0"/>
        <v>1.4000000000000001</v>
      </c>
      <c r="F15">
        <v>98</v>
      </c>
      <c r="G15">
        <v>98</v>
      </c>
      <c r="H15">
        <v>98</v>
      </c>
      <c r="I15">
        <v>0.8</v>
      </c>
      <c r="J15">
        <v>213</v>
      </c>
      <c r="K15">
        <v>2.2</v>
      </c>
      <c r="L15">
        <v>1.53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7">
        <f t="shared" si="7"/>
        <v>40190</v>
      </c>
      <c r="B16">
        <v>5.3</v>
      </c>
      <c r="C16">
        <v>0.7</v>
      </c>
      <c r="D16">
        <v>2.4</v>
      </c>
      <c r="E16" s="2">
        <f t="shared" si="0"/>
        <v>4.6</v>
      </c>
      <c r="F16">
        <v>98</v>
      </c>
      <c r="G16">
        <v>74</v>
      </c>
      <c r="H16">
        <v>90</v>
      </c>
      <c r="I16">
        <v>0</v>
      </c>
      <c r="J16">
        <v>27</v>
      </c>
      <c r="K16">
        <v>1.4</v>
      </c>
      <c r="L16">
        <v>4.43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7">
        <f t="shared" si="7"/>
        <v>40191</v>
      </c>
      <c r="B17">
        <v>4</v>
      </c>
      <c r="C17">
        <v>0.2</v>
      </c>
      <c r="D17">
        <v>2.3</v>
      </c>
      <c r="E17" s="2">
        <f t="shared" si="0"/>
        <v>3.8</v>
      </c>
      <c r="F17">
        <v>98</v>
      </c>
      <c r="G17">
        <v>71</v>
      </c>
      <c r="H17">
        <v>87</v>
      </c>
      <c r="I17">
        <v>0.2</v>
      </c>
      <c r="J17">
        <v>37</v>
      </c>
      <c r="K17">
        <v>6.6</v>
      </c>
      <c r="L17">
        <v>2.3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7">
        <f t="shared" si="7"/>
        <v>40192</v>
      </c>
      <c r="B18">
        <v>6.9</v>
      </c>
      <c r="C18">
        <v>1.5</v>
      </c>
      <c r="D18">
        <v>3.2</v>
      </c>
      <c r="E18" s="2">
        <f t="shared" si="0"/>
        <v>5.4</v>
      </c>
      <c r="F18">
        <v>94</v>
      </c>
      <c r="G18">
        <v>69</v>
      </c>
      <c r="H18">
        <v>85</v>
      </c>
      <c r="I18">
        <v>0.4</v>
      </c>
      <c r="J18">
        <v>50</v>
      </c>
      <c r="K18">
        <v>1.6</v>
      </c>
      <c r="L18">
        <v>6.24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7">
        <f t="shared" si="7"/>
        <v>40193</v>
      </c>
      <c r="B19">
        <v>4.4</v>
      </c>
      <c r="C19">
        <v>1.4</v>
      </c>
      <c r="D19">
        <v>3.1</v>
      </c>
      <c r="E19" s="2">
        <f t="shared" si="0"/>
        <v>3.0000000000000004</v>
      </c>
      <c r="F19">
        <v>98</v>
      </c>
      <c r="G19">
        <v>87</v>
      </c>
      <c r="H19">
        <v>95</v>
      </c>
      <c r="I19">
        <v>1.4</v>
      </c>
      <c r="J19">
        <v>35</v>
      </c>
      <c r="K19">
        <v>8.8</v>
      </c>
      <c r="L19">
        <v>2.15</v>
      </c>
      <c r="M19">
        <f t="shared" si="1"/>
        <v>1</v>
      </c>
      <c r="O19">
        <f t="shared" si="2"/>
        <v>1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7">
        <f t="shared" si="7"/>
        <v>40194</v>
      </c>
      <c r="B20">
        <v>5.3</v>
      </c>
      <c r="C20">
        <v>0.7</v>
      </c>
      <c r="D20">
        <v>2.4</v>
      </c>
      <c r="E20" s="2">
        <f t="shared" si="0"/>
        <v>4.6</v>
      </c>
      <c r="F20">
        <v>94</v>
      </c>
      <c r="G20">
        <v>67</v>
      </c>
      <c r="H20">
        <v>86</v>
      </c>
      <c r="I20">
        <v>0</v>
      </c>
      <c r="J20">
        <v>22</v>
      </c>
      <c r="K20">
        <v>2.4</v>
      </c>
      <c r="L20">
        <v>9.85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7">
        <f t="shared" si="7"/>
        <v>40195</v>
      </c>
      <c r="B21">
        <v>3.2</v>
      </c>
      <c r="C21">
        <v>-0.8</v>
      </c>
      <c r="D21">
        <v>1.8</v>
      </c>
      <c r="E21" s="2">
        <f t="shared" si="0"/>
        <v>4</v>
      </c>
      <c r="F21">
        <v>98</v>
      </c>
      <c r="G21">
        <v>78</v>
      </c>
      <c r="H21">
        <v>93</v>
      </c>
      <c r="I21">
        <v>1.4</v>
      </c>
      <c r="J21">
        <v>173</v>
      </c>
      <c r="K21">
        <v>1.7</v>
      </c>
      <c r="L21">
        <v>1.99</v>
      </c>
      <c r="M21">
        <f t="shared" si="1"/>
        <v>1</v>
      </c>
      <c r="O21">
        <f t="shared" si="2"/>
        <v>1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7">
        <f t="shared" si="7"/>
        <v>40196</v>
      </c>
      <c r="B22">
        <v>4.7</v>
      </c>
      <c r="C22">
        <v>2</v>
      </c>
      <c r="D22">
        <v>3</v>
      </c>
      <c r="E22" s="2">
        <f t="shared" si="0"/>
        <v>2.7</v>
      </c>
      <c r="F22">
        <v>97</v>
      </c>
      <c r="G22">
        <v>85</v>
      </c>
      <c r="H22">
        <v>92</v>
      </c>
      <c r="I22">
        <v>0</v>
      </c>
      <c r="J22">
        <v>18</v>
      </c>
      <c r="K22">
        <v>8.4</v>
      </c>
      <c r="L22">
        <v>2.8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7">
        <f t="shared" si="7"/>
        <v>40197</v>
      </c>
      <c r="B23">
        <v>6</v>
      </c>
      <c r="C23">
        <v>-0.4</v>
      </c>
      <c r="D23">
        <v>1.9</v>
      </c>
      <c r="E23" s="2">
        <f t="shared" si="0"/>
        <v>6.4</v>
      </c>
      <c r="F23">
        <v>94</v>
      </c>
      <c r="G23">
        <v>56</v>
      </c>
      <c r="H23">
        <v>78</v>
      </c>
      <c r="I23">
        <v>0.2</v>
      </c>
      <c r="J23">
        <v>359</v>
      </c>
      <c r="K23">
        <v>5.3</v>
      </c>
      <c r="L23">
        <v>9.05</v>
      </c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7">
        <f t="shared" si="7"/>
        <v>40198</v>
      </c>
      <c r="B24">
        <v>5.8</v>
      </c>
      <c r="C24">
        <v>-1.9</v>
      </c>
      <c r="D24">
        <v>2.3</v>
      </c>
      <c r="E24" s="2">
        <f t="shared" si="0"/>
        <v>7.699999999999999</v>
      </c>
      <c r="F24">
        <v>88</v>
      </c>
      <c r="G24">
        <v>55</v>
      </c>
      <c r="H24">
        <v>73</v>
      </c>
      <c r="I24">
        <v>0</v>
      </c>
      <c r="J24">
        <v>300</v>
      </c>
      <c r="K24">
        <v>2.5</v>
      </c>
      <c r="L24">
        <v>10.18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7">
        <f t="shared" si="7"/>
        <v>40199</v>
      </c>
      <c r="B25">
        <v>3.6</v>
      </c>
      <c r="C25">
        <v>0</v>
      </c>
      <c r="D25">
        <v>1.3</v>
      </c>
      <c r="E25" s="2">
        <f t="shared" si="0"/>
        <v>3.6</v>
      </c>
      <c r="F25">
        <v>96</v>
      </c>
      <c r="G25">
        <v>68</v>
      </c>
      <c r="H25">
        <v>85</v>
      </c>
      <c r="I25">
        <v>0.4</v>
      </c>
      <c r="J25">
        <v>39</v>
      </c>
      <c r="K25">
        <v>5.6</v>
      </c>
      <c r="L25">
        <v>3.59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7">
        <f t="shared" si="7"/>
        <v>40200</v>
      </c>
      <c r="B26">
        <v>2.4</v>
      </c>
      <c r="C26">
        <v>-1.2</v>
      </c>
      <c r="D26">
        <v>0</v>
      </c>
      <c r="E26" s="2">
        <f t="shared" si="0"/>
        <v>3.5999999999999996</v>
      </c>
      <c r="F26">
        <v>96</v>
      </c>
      <c r="G26">
        <v>74</v>
      </c>
      <c r="H26">
        <v>87</v>
      </c>
      <c r="I26">
        <v>1.4</v>
      </c>
      <c r="J26">
        <v>358</v>
      </c>
      <c r="K26">
        <v>5.5</v>
      </c>
      <c r="L26">
        <v>4.2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27">
        <f t="shared" si="7"/>
        <v>40201</v>
      </c>
      <c r="B27">
        <v>0.5</v>
      </c>
      <c r="C27">
        <v>-2.1</v>
      </c>
      <c r="D27">
        <v>-1</v>
      </c>
      <c r="E27" s="2">
        <f t="shared" si="0"/>
        <v>2.6</v>
      </c>
      <c r="F27">
        <v>87</v>
      </c>
      <c r="G27">
        <v>77</v>
      </c>
      <c r="H27">
        <v>81</v>
      </c>
      <c r="I27">
        <v>0</v>
      </c>
      <c r="J27">
        <v>5</v>
      </c>
      <c r="K27">
        <v>3.2</v>
      </c>
      <c r="L27">
        <v>2.41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7">
        <f t="shared" si="7"/>
        <v>40202</v>
      </c>
      <c r="B28">
        <v>4.7</v>
      </c>
      <c r="C28">
        <v>-2.5</v>
      </c>
      <c r="D28">
        <v>0.7</v>
      </c>
      <c r="E28" s="2">
        <f t="shared" si="0"/>
        <v>7.2</v>
      </c>
      <c r="F28">
        <v>84</v>
      </c>
      <c r="G28">
        <v>61</v>
      </c>
      <c r="H28">
        <v>75</v>
      </c>
      <c r="I28">
        <v>0</v>
      </c>
      <c r="J28">
        <v>57</v>
      </c>
      <c r="K28">
        <v>2.7</v>
      </c>
      <c r="L28">
        <v>11.28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7">
        <f t="shared" si="7"/>
        <v>40203</v>
      </c>
      <c r="B29">
        <v>6.3</v>
      </c>
      <c r="C29">
        <v>-1.2</v>
      </c>
      <c r="D29">
        <v>1.9</v>
      </c>
      <c r="E29" s="2">
        <f t="shared" si="0"/>
        <v>7.5</v>
      </c>
      <c r="F29">
        <v>89</v>
      </c>
      <c r="G29">
        <v>56</v>
      </c>
      <c r="H29">
        <v>78</v>
      </c>
      <c r="I29">
        <v>0.2</v>
      </c>
      <c r="J29">
        <v>66</v>
      </c>
      <c r="K29">
        <v>5.3</v>
      </c>
      <c r="L29">
        <v>8.38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7">
        <f t="shared" si="7"/>
        <v>40204</v>
      </c>
      <c r="B30">
        <v>7.7</v>
      </c>
      <c r="C30">
        <v>1.3</v>
      </c>
      <c r="D30">
        <v>3.5</v>
      </c>
      <c r="E30" s="2">
        <f t="shared" si="0"/>
        <v>6.4</v>
      </c>
      <c r="F30">
        <v>94</v>
      </c>
      <c r="G30">
        <v>64</v>
      </c>
      <c r="H30">
        <v>85</v>
      </c>
      <c r="I30">
        <v>0.4</v>
      </c>
      <c r="J30">
        <v>55</v>
      </c>
      <c r="K30">
        <v>6.2</v>
      </c>
      <c r="L30">
        <v>5.78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7">
        <f t="shared" si="7"/>
        <v>40205</v>
      </c>
      <c r="B31">
        <v>4</v>
      </c>
      <c r="C31">
        <v>-0.3</v>
      </c>
      <c r="D31">
        <v>2.3</v>
      </c>
      <c r="E31" s="2">
        <f t="shared" si="0"/>
        <v>4.3</v>
      </c>
      <c r="F31">
        <v>98</v>
      </c>
      <c r="G31">
        <v>94</v>
      </c>
      <c r="H31">
        <v>97</v>
      </c>
      <c r="I31">
        <v>16.4</v>
      </c>
      <c r="J31">
        <v>22</v>
      </c>
      <c r="K31">
        <v>9</v>
      </c>
      <c r="L31">
        <v>2.01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27">
        <f t="shared" si="7"/>
        <v>40206</v>
      </c>
      <c r="B32">
        <v>4.4</v>
      </c>
      <c r="C32">
        <v>-0.6</v>
      </c>
      <c r="D32">
        <v>1.6</v>
      </c>
      <c r="E32" s="2">
        <f t="shared" si="0"/>
        <v>5</v>
      </c>
      <c r="F32">
        <v>98</v>
      </c>
      <c r="G32">
        <v>84</v>
      </c>
      <c r="H32">
        <v>94</v>
      </c>
      <c r="I32">
        <v>0.8</v>
      </c>
      <c r="J32">
        <v>223</v>
      </c>
      <c r="K32">
        <v>2.7</v>
      </c>
      <c r="L32">
        <v>4.95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7">
        <f t="shared" si="7"/>
        <v>40207</v>
      </c>
      <c r="B33">
        <v>5.1</v>
      </c>
      <c r="C33">
        <v>1.3</v>
      </c>
      <c r="D33">
        <v>2.6</v>
      </c>
      <c r="E33" s="2">
        <f t="shared" si="0"/>
        <v>3.8</v>
      </c>
      <c r="F33">
        <v>98</v>
      </c>
      <c r="G33">
        <v>79</v>
      </c>
      <c r="H33">
        <v>92</v>
      </c>
      <c r="I33">
        <v>0.2</v>
      </c>
      <c r="J33">
        <v>181</v>
      </c>
      <c r="K33">
        <v>11.4</v>
      </c>
      <c r="L33">
        <v>4.73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7">
        <f t="shared" si="7"/>
        <v>40208</v>
      </c>
      <c r="B34">
        <v>4</v>
      </c>
      <c r="C34">
        <v>1.9</v>
      </c>
      <c r="D34">
        <v>3.1</v>
      </c>
      <c r="E34" s="2">
        <f t="shared" si="0"/>
        <v>2.1</v>
      </c>
      <c r="F34">
        <v>98</v>
      </c>
      <c r="G34">
        <v>94</v>
      </c>
      <c r="H34">
        <v>98</v>
      </c>
      <c r="I34">
        <v>18.2</v>
      </c>
      <c r="J34">
        <v>222</v>
      </c>
      <c r="K34">
        <v>9.9</v>
      </c>
      <c r="L34">
        <v>1.46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7">
        <f t="shared" si="7"/>
        <v>40209</v>
      </c>
      <c r="B35">
        <v>5.4</v>
      </c>
      <c r="C35">
        <v>-0.2</v>
      </c>
      <c r="D35">
        <v>1.8</v>
      </c>
      <c r="E35" s="2">
        <f t="shared" si="0"/>
        <v>5.6000000000000005</v>
      </c>
      <c r="F35">
        <v>98</v>
      </c>
      <c r="G35">
        <v>68</v>
      </c>
      <c r="H35">
        <v>88</v>
      </c>
      <c r="I35">
        <v>2.6</v>
      </c>
      <c r="J35">
        <v>238</v>
      </c>
      <c r="K35">
        <v>3.1</v>
      </c>
      <c r="L35">
        <v>5.43</v>
      </c>
      <c r="M35">
        <f t="shared" si="1"/>
        <v>1</v>
      </c>
      <c r="N35">
        <f>SUM(M5:M35)</f>
        <v>24</v>
      </c>
      <c r="O35">
        <f t="shared" si="2"/>
        <v>1</v>
      </c>
      <c r="P35">
        <f>SUM(O5:O35)</f>
        <v>15</v>
      </c>
      <c r="Q35">
        <f t="shared" si="3"/>
        <v>0</v>
      </c>
      <c r="R35">
        <f>SUM(Q5:Q35)</f>
        <v>5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27">
        <f t="shared" si="7"/>
        <v>40210</v>
      </c>
      <c r="B36">
        <v>2.8</v>
      </c>
      <c r="C36">
        <v>-2.8</v>
      </c>
      <c r="D36">
        <v>-0.6</v>
      </c>
      <c r="E36" s="2">
        <f t="shared" si="0"/>
        <v>5.6</v>
      </c>
      <c r="F36">
        <v>92</v>
      </c>
      <c r="G36">
        <v>46</v>
      </c>
      <c r="H36">
        <v>69</v>
      </c>
      <c r="I36">
        <v>0</v>
      </c>
      <c r="J36">
        <v>8</v>
      </c>
      <c r="K36">
        <v>5.6</v>
      </c>
      <c r="L36">
        <v>11.28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7">
        <f t="shared" si="7"/>
        <v>40211</v>
      </c>
      <c r="B37">
        <v>3.7</v>
      </c>
      <c r="C37">
        <v>-4.3</v>
      </c>
      <c r="D37">
        <v>-0.8</v>
      </c>
      <c r="E37" s="2">
        <f t="shared" si="0"/>
        <v>8</v>
      </c>
      <c r="F37">
        <v>69</v>
      </c>
      <c r="G37">
        <v>31</v>
      </c>
      <c r="H37">
        <v>50</v>
      </c>
      <c r="I37">
        <v>0</v>
      </c>
      <c r="J37">
        <v>9</v>
      </c>
      <c r="K37">
        <v>3.1</v>
      </c>
      <c r="L37">
        <v>12.71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7">
        <f t="shared" si="7"/>
        <v>40212</v>
      </c>
      <c r="B38">
        <v>4.5</v>
      </c>
      <c r="C38">
        <v>-1</v>
      </c>
      <c r="D38">
        <v>1.3</v>
      </c>
      <c r="E38" s="2">
        <f t="shared" si="0"/>
        <v>5.5</v>
      </c>
      <c r="F38">
        <v>98</v>
      </c>
      <c r="G38">
        <v>37</v>
      </c>
      <c r="H38">
        <v>74</v>
      </c>
      <c r="I38">
        <v>0</v>
      </c>
      <c r="J38">
        <v>224</v>
      </c>
      <c r="K38">
        <v>6.5</v>
      </c>
      <c r="L38">
        <v>5.03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7">
        <f t="shared" si="7"/>
        <v>40213</v>
      </c>
      <c r="B39">
        <v>8.2</v>
      </c>
      <c r="C39">
        <v>2.9</v>
      </c>
      <c r="D39">
        <v>4.7</v>
      </c>
      <c r="E39" s="2">
        <f t="shared" si="0"/>
        <v>5.299999999999999</v>
      </c>
      <c r="F39">
        <v>98</v>
      </c>
      <c r="G39">
        <v>63</v>
      </c>
      <c r="H39">
        <v>88</v>
      </c>
      <c r="I39">
        <v>0</v>
      </c>
      <c r="J39">
        <v>223</v>
      </c>
      <c r="K39">
        <v>2</v>
      </c>
      <c r="L39">
        <v>9.48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7">
        <f t="shared" si="7"/>
        <v>40214</v>
      </c>
      <c r="B40">
        <v>7.8</v>
      </c>
      <c r="C40">
        <v>3.1</v>
      </c>
      <c r="D40">
        <v>5.1</v>
      </c>
      <c r="E40" s="2">
        <f t="shared" si="0"/>
        <v>4.699999999999999</v>
      </c>
      <c r="F40">
        <v>97</v>
      </c>
      <c r="G40">
        <v>73</v>
      </c>
      <c r="H40">
        <v>83</v>
      </c>
      <c r="I40">
        <v>3.4</v>
      </c>
      <c r="J40">
        <v>187</v>
      </c>
      <c r="K40">
        <v>16.1</v>
      </c>
      <c r="L40">
        <v>3.35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7">
        <f t="shared" si="7"/>
        <v>40215</v>
      </c>
      <c r="B41">
        <v>7.8</v>
      </c>
      <c r="C41">
        <v>1.8</v>
      </c>
      <c r="D41">
        <v>3.9</v>
      </c>
      <c r="E41" s="2">
        <f t="shared" si="0"/>
        <v>6</v>
      </c>
      <c r="F41">
        <v>98</v>
      </c>
      <c r="G41">
        <v>82</v>
      </c>
      <c r="H41">
        <v>96</v>
      </c>
      <c r="I41">
        <v>9</v>
      </c>
      <c r="J41">
        <v>235</v>
      </c>
      <c r="K41">
        <v>4.2</v>
      </c>
      <c r="L41">
        <v>1.33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7">
        <f t="shared" si="7"/>
        <v>40216</v>
      </c>
      <c r="B42">
        <v>2.3</v>
      </c>
      <c r="C42">
        <v>0.3</v>
      </c>
      <c r="D42">
        <v>1</v>
      </c>
      <c r="E42" s="2">
        <f t="shared" si="0"/>
        <v>1.9999999999999998</v>
      </c>
      <c r="F42">
        <v>98</v>
      </c>
      <c r="G42">
        <v>80</v>
      </c>
      <c r="H42">
        <v>91</v>
      </c>
      <c r="I42">
        <v>0.6</v>
      </c>
      <c r="J42">
        <v>5</v>
      </c>
      <c r="K42">
        <v>8.9</v>
      </c>
      <c r="L42">
        <v>4.12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7">
        <f t="shared" si="7"/>
        <v>40217</v>
      </c>
      <c r="B43">
        <v>3.7</v>
      </c>
      <c r="C43">
        <v>-0.4</v>
      </c>
      <c r="D43">
        <v>1.2</v>
      </c>
      <c r="E43" s="2">
        <f t="shared" si="0"/>
        <v>4.1000000000000005</v>
      </c>
      <c r="F43">
        <v>90</v>
      </c>
      <c r="G43">
        <v>72</v>
      </c>
      <c r="H43">
        <v>83</v>
      </c>
      <c r="I43">
        <v>0</v>
      </c>
      <c r="J43">
        <v>19</v>
      </c>
      <c r="K43">
        <v>2.9</v>
      </c>
      <c r="L43">
        <v>8.51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7">
        <f t="shared" si="7"/>
        <v>40218</v>
      </c>
      <c r="B44">
        <v>5.1</v>
      </c>
      <c r="C44">
        <v>-1.2</v>
      </c>
      <c r="D44">
        <v>2.3</v>
      </c>
      <c r="E44" s="2">
        <f t="shared" si="0"/>
        <v>6.3</v>
      </c>
      <c r="F44">
        <v>92</v>
      </c>
      <c r="G44">
        <v>66</v>
      </c>
      <c r="H44">
        <v>77</v>
      </c>
      <c r="I44">
        <v>4.4</v>
      </c>
      <c r="J44">
        <v>97</v>
      </c>
      <c r="K44">
        <v>3.8</v>
      </c>
      <c r="L44">
        <v>3.83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7">
        <f t="shared" si="7"/>
        <v>40219</v>
      </c>
      <c r="B45">
        <v>5.7</v>
      </c>
      <c r="C45">
        <v>2.7</v>
      </c>
      <c r="D45">
        <v>4.6</v>
      </c>
      <c r="E45" s="2">
        <f t="shared" si="0"/>
        <v>3</v>
      </c>
      <c r="F45">
        <v>98</v>
      </c>
      <c r="G45">
        <v>92</v>
      </c>
      <c r="H45">
        <v>97</v>
      </c>
      <c r="I45">
        <v>18.4</v>
      </c>
      <c r="J45">
        <v>95</v>
      </c>
      <c r="K45">
        <v>3.5</v>
      </c>
      <c r="L45">
        <v>2.6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7">
        <f t="shared" si="7"/>
        <v>40220</v>
      </c>
      <c r="B46">
        <v>5.3</v>
      </c>
      <c r="C46">
        <v>0.7</v>
      </c>
      <c r="D46">
        <v>2.4</v>
      </c>
      <c r="E46" s="2">
        <f t="shared" si="0"/>
        <v>4.6</v>
      </c>
      <c r="F46">
        <v>98</v>
      </c>
      <c r="G46">
        <v>78</v>
      </c>
      <c r="H46">
        <v>91</v>
      </c>
      <c r="I46">
        <v>5.2</v>
      </c>
      <c r="J46">
        <v>233</v>
      </c>
      <c r="K46">
        <v>2.9</v>
      </c>
      <c r="L46">
        <v>5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7">
        <f t="shared" si="7"/>
        <v>40221</v>
      </c>
      <c r="B47">
        <v>2.3</v>
      </c>
      <c r="C47">
        <v>-3.2</v>
      </c>
      <c r="D47">
        <v>-0.4</v>
      </c>
      <c r="E47" s="2">
        <f t="shared" si="0"/>
        <v>5.5</v>
      </c>
      <c r="F47">
        <v>98</v>
      </c>
      <c r="G47">
        <v>73</v>
      </c>
      <c r="H47">
        <v>90</v>
      </c>
      <c r="I47">
        <v>3</v>
      </c>
      <c r="J47">
        <v>213</v>
      </c>
      <c r="K47">
        <v>2.1</v>
      </c>
      <c r="L47">
        <v>7.07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7">
        <f t="shared" si="7"/>
        <v>40222</v>
      </c>
      <c r="B48">
        <v>4.1</v>
      </c>
      <c r="C48">
        <v>-4.2</v>
      </c>
      <c r="D48">
        <v>-0.1</v>
      </c>
      <c r="E48" s="2">
        <f t="shared" si="0"/>
        <v>8.3</v>
      </c>
      <c r="F48">
        <v>98</v>
      </c>
      <c r="G48">
        <v>62</v>
      </c>
      <c r="H48">
        <v>84</v>
      </c>
      <c r="I48">
        <v>0.2</v>
      </c>
      <c r="J48">
        <v>228</v>
      </c>
      <c r="K48">
        <v>1.3</v>
      </c>
      <c r="L48">
        <v>11.79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7">
        <f t="shared" si="7"/>
        <v>40223</v>
      </c>
      <c r="B49">
        <v>2.8</v>
      </c>
      <c r="C49">
        <v>0.2</v>
      </c>
      <c r="D49">
        <v>1.7</v>
      </c>
      <c r="E49" s="2">
        <f t="shared" si="0"/>
        <v>2.5999999999999996</v>
      </c>
      <c r="F49">
        <v>97</v>
      </c>
      <c r="G49">
        <v>69</v>
      </c>
      <c r="H49">
        <v>89</v>
      </c>
      <c r="I49">
        <v>0.4</v>
      </c>
      <c r="J49">
        <v>30</v>
      </c>
      <c r="K49">
        <v>3</v>
      </c>
      <c r="L49">
        <v>4.31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7">
        <f t="shared" si="7"/>
        <v>40224</v>
      </c>
      <c r="B50">
        <v>6.1</v>
      </c>
      <c r="C50">
        <v>1.3</v>
      </c>
      <c r="D50">
        <v>3.1</v>
      </c>
      <c r="E50" s="2">
        <f t="shared" si="0"/>
        <v>4.8</v>
      </c>
      <c r="F50">
        <v>97</v>
      </c>
      <c r="G50">
        <v>68</v>
      </c>
      <c r="H50">
        <v>84</v>
      </c>
      <c r="I50">
        <v>0.4</v>
      </c>
      <c r="J50">
        <v>257</v>
      </c>
      <c r="K50">
        <v>4.5</v>
      </c>
      <c r="L50">
        <v>6.52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7">
        <f t="shared" si="7"/>
        <v>40225</v>
      </c>
      <c r="B51">
        <v>8</v>
      </c>
      <c r="C51">
        <v>2.4</v>
      </c>
      <c r="D51">
        <v>4.5</v>
      </c>
      <c r="E51" s="2">
        <f t="shared" si="0"/>
        <v>5.6</v>
      </c>
      <c r="F51">
        <v>96</v>
      </c>
      <c r="G51">
        <v>63</v>
      </c>
      <c r="H51">
        <v>84</v>
      </c>
      <c r="I51">
        <v>17.2</v>
      </c>
      <c r="J51">
        <v>74</v>
      </c>
      <c r="K51">
        <v>6.7</v>
      </c>
      <c r="L51">
        <v>3.25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27">
        <f t="shared" si="7"/>
        <v>40226</v>
      </c>
      <c r="B52">
        <v>8.3</v>
      </c>
      <c r="C52">
        <v>4.4</v>
      </c>
      <c r="D52">
        <v>6.3</v>
      </c>
      <c r="E52" s="2">
        <f t="shared" si="0"/>
        <v>3.9000000000000004</v>
      </c>
      <c r="F52">
        <v>98</v>
      </c>
      <c r="G52">
        <v>93</v>
      </c>
      <c r="H52">
        <v>97</v>
      </c>
      <c r="I52">
        <v>5.2</v>
      </c>
      <c r="J52">
        <v>233</v>
      </c>
      <c r="K52">
        <v>4.9</v>
      </c>
      <c r="L52">
        <v>3.35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7">
        <f t="shared" si="7"/>
        <v>40227</v>
      </c>
      <c r="B53">
        <v>10.6</v>
      </c>
      <c r="C53">
        <v>7</v>
      </c>
      <c r="D53">
        <v>8.4</v>
      </c>
      <c r="E53" s="2">
        <f t="shared" si="0"/>
        <v>3.5999999999999996</v>
      </c>
      <c r="F53">
        <v>98</v>
      </c>
      <c r="G53">
        <v>81</v>
      </c>
      <c r="H53">
        <v>94</v>
      </c>
      <c r="I53">
        <v>6.4</v>
      </c>
      <c r="J53">
        <v>232</v>
      </c>
      <c r="K53">
        <v>4.6</v>
      </c>
      <c r="L53">
        <v>7.58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27">
        <f t="shared" si="7"/>
        <v>40228</v>
      </c>
      <c r="B54">
        <v>12.5</v>
      </c>
      <c r="C54">
        <v>6.7</v>
      </c>
      <c r="D54">
        <v>9.4</v>
      </c>
      <c r="E54" s="2">
        <f t="shared" si="0"/>
        <v>5.8</v>
      </c>
      <c r="F54">
        <v>98</v>
      </c>
      <c r="G54">
        <v>54</v>
      </c>
      <c r="H54">
        <v>89</v>
      </c>
      <c r="I54">
        <v>15</v>
      </c>
      <c r="J54">
        <v>210</v>
      </c>
      <c r="K54">
        <v>11.8</v>
      </c>
      <c r="L54">
        <v>3.39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27">
        <f t="shared" si="7"/>
        <v>40229</v>
      </c>
      <c r="B55">
        <v>9.3</v>
      </c>
      <c r="C55">
        <v>2.9</v>
      </c>
      <c r="D55">
        <v>6.3</v>
      </c>
      <c r="E55" s="2">
        <f t="shared" si="0"/>
        <v>6.4</v>
      </c>
      <c r="F55">
        <v>98</v>
      </c>
      <c r="G55">
        <v>70</v>
      </c>
      <c r="H55">
        <v>92</v>
      </c>
      <c r="I55">
        <v>7.2</v>
      </c>
      <c r="J55">
        <v>236</v>
      </c>
      <c r="K55">
        <v>6.5</v>
      </c>
      <c r="L55">
        <v>3.92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7">
        <f t="shared" si="7"/>
        <v>40230</v>
      </c>
      <c r="B56">
        <v>8.4</v>
      </c>
      <c r="C56">
        <v>0.9</v>
      </c>
      <c r="D56">
        <v>4.5</v>
      </c>
      <c r="E56" s="2">
        <f t="shared" si="0"/>
        <v>7.5</v>
      </c>
      <c r="F56">
        <v>94</v>
      </c>
      <c r="G56">
        <v>54</v>
      </c>
      <c r="H56">
        <v>79</v>
      </c>
      <c r="I56">
        <v>0</v>
      </c>
      <c r="J56">
        <v>237</v>
      </c>
      <c r="K56">
        <v>4.9</v>
      </c>
      <c r="L56">
        <v>13.9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7">
        <f t="shared" si="7"/>
        <v>40231</v>
      </c>
      <c r="B57">
        <v>7.9</v>
      </c>
      <c r="C57">
        <v>3.4</v>
      </c>
      <c r="D57">
        <v>5.7</v>
      </c>
      <c r="E57" s="2">
        <f t="shared" si="0"/>
        <v>4.5</v>
      </c>
      <c r="F57">
        <v>98</v>
      </c>
      <c r="G57">
        <v>83</v>
      </c>
      <c r="H57">
        <v>96</v>
      </c>
      <c r="I57">
        <v>5.8</v>
      </c>
      <c r="J57">
        <v>196</v>
      </c>
      <c r="K57">
        <v>5.9</v>
      </c>
      <c r="L57">
        <v>1.38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7">
        <f t="shared" si="7"/>
        <v>40232</v>
      </c>
      <c r="B58">
        <v>11.2</v>
      </c>
      <c r="C58">
        <v>7.4</v>
      </c>
      <c r="D58">
        <v>8.6</v>
      </c>
      <c r="E58" s="2">
        <f t="shared" si="0"/>
        <v>3.799999999999999</v>
      </c>
      <c r="F58">
        <v>98</v>
      </c>
      <c r="G58">
        <v>83</v>
      </c>
      <c r="H58">
        <v>95</v>
      </c>
      <c r="I58">
        <v>2.6</v>
      </c>
      <c r="J58">
        <v>229</v>
      </c>
      <c r="K58">
        <v>3.6</v>
      </c>
      <c r="L58">
        <v>7.03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7">
        <f t="shared" si="7"/>
        <v>40233</v>
      </c>
      <c r="B59">
        <v>11</v>
      </c>
      <c r="C59">
        <v>5.6</v>
      </c>
      <c r="D59">
        <v>7.6</v>
      </c>
      <c r="E59" s="2">
        <f t="shared" si="0"/>
        <v>5.4</v>
      </c>
      <c r="F59">
        <v>98</v>
      </c>
      <c r="G59">
        <v>80</v>
      </c>
      <c r="H59">
        <v>95</v>
      </c>
      <c r="I59">
        <v>6.4</v>
      </c>
      <c r="J59">
        <v>237</v>
      </c>
      <c r="K59">
        <v>3.1</v>
      </c>
      <c r="L59">
        <v>9.05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7">
        <f t="shared" si="7"/>
        <v>40234</v>
      </c>
      <c r="B60">
        <v>11</v>
      </c>
      <c r="C60">
        <v>4.2</v>
      </c>
      <c r="D60">
        <v>7</v>
      </c>
      <c r="E60" s="2">
        <f t="shared" si="0"/>
        <v>6.8</v>
      </c>
      <c r="F60">
        <v>98</v>
      </c>
      <c r="G60">
        <v>71</v>
      </c>
      <c r="H60">
        <v>90</v>
      </c>
      <c r="I60">
        <v>0.2</v>
      </c>
      <c r="J60">
        <v>223</v>
      </c>
      <c r="K60">
        <v>6.1</v>
      </c>
      <c r="L60">
        <v>11.11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7">
        <f t="shared" si="7"/>
        <v>40235</v>
      </c>
      <c r="B61">
        <v>10.2</v>
      </c>
      <c r="C61">
        <v>5.9</v>
      </c>
      <c r="D61">
        <v>7.6</v>
      </c>
      <c r="E61" s="2">
        <f t="shared" si="0"/>
        <v>4.299999999999999</v>
      </c>
      <c r="F61">
        <v>98</v>
      </c>
      <c r="G61">
        <v>85</v>
      </c>
      <c r="H61">
        <v>95</v>
      </c>
      <c r="I61">
        <v>0.4</v>
      </c>
      <c r="J61">
        <v>229</v>
      </c>
      <c r="K61">
        <v>8.2</v>
      </c>
      <c r="L61">
        <v>2.47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7">
        <f t="shared" si="7"/>
        <v>40236</v>
      </c>
      <c r="B62">
        <v>13.1</v>
      </c>
      <c r="C62">
        <v>4</v>
      </c>
      <c r="D62">
        <v>8.1</v>
      </c>
      <c r="E62" s="2">
        <f t="shared" si="0"/>
        <v>9.1</v>
      </c>
      <c r="F62">
        <v>98</v>
      </c>
      <c r="G62">
        <v>32</v>
      </c>
      <c r="H62">
        <v>65</v>
      </c>
      <c r="I62">
        <v>0</v>
      </c>
      <c r="J62">
        <v>245</v>
      </c>
      <c r="K62">
        <v>3</v>
      </c>
      <c r="L62">
        <v>15.73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7">
        <f t="shared" si="7"/>
        <v>40237</v>
      </c>
      <c r="B63">
        <v>15.6</v>
      </c>
      <c r="C63">
        <v>5</v>
      </c>
      <c r="D63">
        <v>10</v>
      </c>
      <c r="E63" s="2">
        <f t="shared" si="0"/>
        <v>10.6</v>
      </c>
      <c r="F63">
        <v>86</v>
      </c>
      <c r="G63">
        <v>35</v>
      </c>
      <c r="H63">
        <v>60</v>
      </c>
      <c r="I63">
        <v>0</v>
      </c>
      <c r="J63">
        <v>228</v>
      </c>
      <c r="K63">
        <v>8.6</v>
      </c>
      <c r="L63">
        <v>12.51</v>
      </c>
      <c r="M63">
        <f t="shared" si="1"/>
        <v>0</v>
      </c>
      <c r="N63">
        <f>SUM(M36:M63)</f>
        <v>20</v>
      </c>
      <c r="O63">
        <f t="shared" si="2"/>
        <v>0</v>
      </c>
      <c r="P63">
        <f>SUM(O36:O63)</f>
        <v>14</v>
      </c>
      <c r="Q63">
        <f t="shared" si="3"/>
        <v>0</v>
      </c>
      <c r="R63">
        <f>SUM(Q36:Q63)</f>
        <v>3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27">
        <f t="shared" si="7"/>
        <v>40238</v>
      </c>
      <c r="B64">
        <v>13.1</v>
      </c>
      <c r="C64">
        <v>7.3</v>
      </c>
      <c r="D64">
        <v>9.6</v>
      </c>
      <c r="E64" s="2">
        <f t="shared" si="0"/>
        <v>5.8</v>
      </c>
      <c r="F64">
        <v>98</v>
      </c>
      <c r="G64">
        <v>75</v>
      </c>
      <c r="H64">
        <v>92</v>
      </c>
      <c r="I64">
        <v>0.6</v>
      </c>
      <c r="J64">
        <v>234</v>
      </c>
      <c r="K64">
        <v>14.4</v>
      </c>
      <c r="L64">
        <v>5.98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27">
        <f t="shared" si="7"/>
        <v>40239</v>
      </c>
      <c r="B65">
        <v>11.4</v>
      </c>
      <c r="C65">
        <v>5.1</v>
      </c>
      <c r="D65">
        <v>7.5</v>
      </c>
      <c r="E65" s="2">
        <f t="shared" si="0"/>
        <v>6.300000000000001</v>
      </c>
      <c r="F65">
        <v>98</v>
      </c>
      <c r="G65">
        <v>44</v>
      </c>
      <c r="H65">
        <v>81</v>
      </c>
      <c r="I65">
        <v>0.4</v>
      </c>
      <c r="J65">
        <v>235</v>
      </c>
      <c r="K65">
        <v>0.7</v>
      </c>
      <c r="L65">
        <v>15.54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27">
        <f t="shared" si="7"/>
        <v>40240</v>
      </c>
      <c r="B66">
        <v>10.7</v>
      </c>
      <c r="C66">
        <v>4.3</v>
      </c>
      <c r="D66">
        <v>6.8</v>
      </c>
      <c r="E66" s="2">
        <f t="shared" si="0"/>
        <v>6.3999999999999995</v>
      </c>
      <c r="F66">
        <v>83</v>
      </c>
      <c r="G66">
        <v>46</v>
      </c>
      <c r="H66">
        <v>71</v>
      </c>
      <c r="I66">
        <v>0</v>
      </c>
      <c r="J66">
        <v>66</v>
      </c>
      <c r="K66">
        <v>2.4</v>
      </c>
      <c r="L66">
        <v>6.09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27">
        <f t="shared" si="7"/>
        <v>40241</v>
      </c>
      <c r="B67">
        <v>7.2</v>
      </c>
      <c r="C67">
        <v>3.2</v>
      </c>
      <c r="D67">
        <v>5.8</v>
      </c>
      <c r="E67" s="2">
        <f t="shared" si="0"/>
        <v>4</v>
      </c>
      <c r="F67">
        <v>98</v>
      </c>
      <c r="G67">
        <v>71</v>
      </c>
      <c r="H67">
        <v>93</v>
      </c>
      <c r="I67">
        <v>17.4</v>
      </c>
      <c r="J67">
        <v>223</v>
      </c>
      <c r="K67">
        <v>4.3</v>
      </c>
      <c r="L67">
        <v>3.04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27">
        <f t="shared" si="7"/>
        <v>40242</v>
      </c>
      <c r="B68">
        <v>3.2</v>
      </c>
      <c r="C68">
        <v>-1.4</v>
      </c>
      <c r="D68">
        <v>1.1</v>
      </c>
      <c r="E68" s="2">
        <f t="shared" si="0"/>
        <v>4.6</v>
      </c>
      <c r="F68">
        <v>96</v>
      </c>
      <c r="G68">
        <v>83</v>
      </c>
      <c r="H68">
        <v>91</v>
      </c>
      <c r="I68">
        <v>2.6</v>
      </c>
      <c r="J68">
        <v>23</v>
      </c>
      <c r="K68">
        <v>8.4</v>
      </c>
      <c r="L68">
        <v>1.36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27">
        <f t="shared" si="7"/>
        <v>40243</v>
      </c>
      <c r="B69">
        <v>1.8</v>
      </c>
      <c r="C69">
        <v>-3.2</v>
      </c>
      <c r="D69">
        <v>-1.2</v>
      </c>
      <c r="E69" s="2">
        <f t="shared" si="0"/>
        <v>5</v>
      </c>
      <c r="F69">
        <v>96</v>
      </c>
      <c r="G69">
        <v>55</v>
      </c>
      <c r="H69">
        <v>82</v>
      </c>
      <c r="I69">
        <v>5.6</v>
      </c>
      <c r="J69">
        <v>23</v>
      </c>
      <c r="K69">
        <v>2</v>
      </c>
      <c r="L69">
        <v>12.68</v>
      </c>
      <c r="M69">
        <f aca="true" t="shared" si="8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27">
        <f t="shared" si="7"/>
        <v>40244</v>
      </c>
      <c r="B70">
        <v>3.6</v>
      </c>
      <c r="C70">
        <v>-2.2</v>
      </c>
      <c r="D70">
        <v>0.3</v>
      </c>
      <c r="E70" s="2">
        <f aca="true" t="shared" si="9" ref="E70:E133">(B70-C70)</f>
        <v>5.800000000000001</v>
      </c>
      <c r="F70">
        <v>88</v>
      </c>
      <c r="G70">
        <v>56</v>
      </c>
      <c r="H70">
        <v>71</v>
      </c>
      <c r="I70">
        <v>0.4</v>
      </c>
      <c r="J70">
        <v>38</v>
      </c>
      <c r="K70">
        <v>9.2</v>
      </c>
      <c r="L70">
        <v>14.96</v>
      </c>
      <c r="M70">
        <f t="shared" si="8"/>
        <v>1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27">
        <f aca="true" t="shared" si="15" ref="A71:A134">A70+1</f>
        <v>40245</v>
      </c>
      <c r="B71">
        <v>2.6</v>
      </c>
      <c r="C71">
        <v>-2.3</v>
      </c>
      <c r="D71">
        <v>0</v>
      </c>
      <c r="E71" s="2">
        <f t="shared" si="9"/>
        <v>4.9</v>
      </c>
      <c r="F71">
        <v>83</v>
      </c>
      <c r="G71">
        <v>57</v>
      </c>
      <c r="H71">
        <v>71</v>
      </c>
      <c r="I71">
        <v>0.2</v>
      </c>
      <c r="J71">
        <v>18</v>
      </c>
      <c r="K71">
        <v>6.7</v>
      </c>
      <c r="L71">
        <v>13.92</v>
      </c>
      <c r="M71">
        <f t="shared" si="8"/>
        <v>1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27">
        <f t="shared" si="15"/>
        <v>40246</v>
      </c>
      <c r="B72">
        <v>4.6</v>
      </c>
      <c r="C72">
        <v>-2.7</v>
      </c>
      <c r="D72">
        <v>-0.2</v>
      </c>
      <c r="E72" s="2">
        <f t="shared" si="9"/>
        <v>7.3</v>
      </c>
      <c r="F72">
        <v>97</v>
      </c>
      <c r="G72">
        <v>76</v>
      </c>
      <c r="H72">
        <v>88</v>
      </c>
      <c r="I72">
        <v>22.4</v>
      </c>
      <c r="J72">
        <v>50</v>
      </c>
      <c r="K72">
        <v>3.2</v>
      </c>
      <c r="L72">
        <v>2.71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27">
        <f t="shared" si="15"/>
        <v>40247</v>
      </c>
      <c r="B73">
        <v>6.8</v>
      </c>
      <c r="C73">
        <v>1.1</v>
      </c>
      <c r="D73">
        <v>3.7</v>
      </c>
      <c r="E73" s="2">
        <f t="shared" si="9"/>
        <v>5.699999999999999</v>
      </c>
      <c r="F73">
        <v>98</v>
      </c>
      <c r="G73">
        <v>79</v>
      </c>
      <c r="H73">
        <v>93</v>
      </c>
      <c r="I73">
        <v>4</v>
      </c>
      <c r="J73">
        <v>234</v>
      </c>
      <c r="K73">
        <v>5</v>
      </c>
      <c r="L73">
        <v>8.68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27">
        <f t="shared" si="15"/>
        <v>40248</v>
      </c>
      <c r="B74">
        <v>2</v>
      </c>
      <c r="C74">
        <v>-1.8</v>
      </c>
      <c r="D74">
        <v>0.6</v>
      </c>
      <c r="E74" s="2">
        <f t="shared" si="9"/>
        <v>3.8</v>
      </c>
      <c r="F74">
        <v>98</v>
      </c>
      <c r="G74">
        <v>89</v>
      </c>
      <c r="H74">
        <v>96</v>
      </c>
      <c r="I74">
        <v>3.8</v>
      </c>
      <c r="J74">
        <v>222</v>
      </c>
      <c r="K74">
        <v>1.7</v>
      </c>
      <c r="L74">
        <v>4.14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27">
        <f t="shared" si="15"/>
        <v>40249</v>
      </c>
      <c r="B75">
        <v>6.7</v>
      </c>
      <c r="C75">
        <v>-0.8</v>
      </c>
      <c r="D75">
        <v>2.2</v>
      </c>
      <c r="E75" s="2">
        <f t="shared" si="9"/>
        <v>7.5</v>
      </c>
      <c r="F75">
        <v>98</v>
      </c>
      <c r="G75">
        <v>56</v>
      </c>
      <c r="H75">
        <v>84</v>
      </c>
      <c r="I75">
        <v>0.8</v>
      </c>
      <c r="J75">
        <v>229</v>
      </c>
      <c r="K75">
        <v>1.3</v>
      </c>
      <c r="L75">
        <v>15.49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27">
        <f t="shared" si="15"/>
        <v>40250</v>
      </c>
      <c r="B76">
        <v>6.9</v>
      </c>
      <c r="C76">
        <v>0.5</v>
      </c>
      <c r="D76">
        <v>2.6</v>
      </c>
      <c r="E76" s="2">
        <f t="shared" si="9"/>
        <v>6.4</v>
      </c>
      <c r="F76">
        <v>91</v>
      </c>
      <c r="G76">
        <v>60</v>
      </c>
      <c r="H76">
        <v>81</v>
      </c>
      <c r="I76">
        <v>0</v>
      </c>
      <c r="J76">
        <v>43</v>
      </c>
      <c r="K76">
        <v>3.3</v>
      </c>
      <c r="L76">
        <v>8.28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27">
        <f t="shared" si="15"/>
        <v>40251</v>
      </c>
      <c r="B77">
        <v>6.7</v>
      </c>
      <c r="C77">
        <v>0.4</v>
      </c>
      <c r="D77">
        <v>2.4</v>
      </c>
      <c r="E77" s="2">
        <f t="shared" si="9"/>
        <v>6.3</v>
      </c>
      <c r="F77">
        <v>90</v>
      </c>
      <c r="G77">
        <v>40</v>
      </c>
      <c r="H77">
        <v>71</v>
      </c>
      <c r="I77">
        <v>0</v>
      </c>
      <c r="J77">
        <v>20</v>
      </c>
      <c r="K77">
        <v>3.1</v>
      </c>
      <c r="L77">
        <v>9.8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27">
        <f t="shared" si="15"/>
        <v>40252</v>
      </c>
      <c r="B78">
        <v>10.2</v>
      </c>
      <c r="C78">
        <v>0.8</v>
      </c>
      <c r="D78">
        <v>4.9</v>
      </c>
      <c r="E78" s="2">
        <f t="shared" si="9"/>
        <v>9.399999999999999</v>
      </c>
      <c r="F78">
        <v>91</v>
      </c>
      <c r="G78">
        <v>35</v>
      </c>
      <c r="H78">
        <v>59</v>
      </c>
      <c r="I78">
        <v>0</v>
      </c>
      <c r="J78">
        <v>242</v>
      </c>
      <c r="K78">
        <v>1.3</v>
      </c>
      <c r="L78">
        <v>18.41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27">
        <f t="shared" si="15"/>
        <v>40253</v>
      </c>
      <c r="B79">
        <v>10.5</v>
      </c>
      <c r="C79">
        <v>2.2</v>
      </c>
      <c r="D79">
        <v>4.7</v>
      </c>
      <c r="E79" s="2">
        <f t="shared" si="9"/>
        <v>8.3</v>
      </c>
      <c r="F79">
        <v>92</v>
      </c>
      <c r="G79">
        <v>48</v>
      </c>
      <c r="H79">
        <v>76</v>
      </c>
      <c r="I79">
        <v>1</v>
      </c>
      <c r="J79">
        <v>34</v>
      </c>
      <c r="K79">
        <v>4.9</v>
      </c>
      <c r="L79">
        <v>14.61</v>
      </c>
      <c r="M79">
        <f t="shared" si="8"/>
        <v>1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27">
        <f t="shared" si="15"/>
        <v>40254</v>
      </c>
      <c r="B80">
        <v>12.4</v>
      </c>
      <c r="C80">
        <v>2</v>
      </c>
      <c r="D80">
        <v>6.6</v>
      </c>
      <c r="E80" s="2">
        <f t="shared" si="9"/>
        <v>10.4</v>
      </c>
      <c r="F80">
        <v>95</v>
      </c>
      <c r="G80">
        <v>26</v>
      </c>
      <c r="H80">
        <v>53</v>
      </c>
      <c r="I80">
        <v>0</v>
      </c>
      <c r="J80">
        <v>258</v>
      </c>
      <c r="K80">
        <v>5.9</v>
      </c>
      <c r="L80">
        <v>19.26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27">
        <f t="shared" si="15"/>
        <v>40255</v>
      </c>
      <c r="B81">
        <v>10.3</v>
      </c>
      <c r="C81">
        <v>3.1</v>
      </c>
      <c r="D81">
        <v>6</v>
      </c>
      <c r="E81" s="2">
        <f t="shared" si="9"/>
        <v>7.200000000000001</v>
      </c>
      <c r="F81">
        <v>98</v>
      </c>
      <c r="G81">
        <v>46</v>
      </c>
      <c r="H81">
        <v>81</v>
      </c>
      <c r="I81">
        <v>0.2</v>
      </c>
      <c r="J81">
        <v>231</v>
      </c>
      <c r="K81">
        <v>3.1</v>
      </c>
      <c r="L81">
        <v>17.1</v>
      </c>
      <c r="M81">
        <f t="shared" si="8"/>
        <v>1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27">
        <f t="shared" si="15"/>
        <v>40256</v>
      </c>
      <c r="B82">
        <v>11.5</v>
      </c>
      <c r="C82">
        <v>3.6</v>
      </c>
      <c r="D82">
        <v>6.4</v>
      </c>
      <c r="E82" s="2">
        <f t="shared" si="9"/>
        <v>7.9</v>
      </c>
      <c r="F82">
        <v>98</v>
      </c>
      <c r="G82">
        <v>45</v>
      </c>
      <c r="H82">
        <v>84</v>
      </c>
      <c r="I82">
        <v>0</v>
      </c>
      <c r="J82">
        <v>228</v>
      </c>
      <c r="K82">
        <v>2.3</v>
      </c>
      <c r="L82">
        <v>15.68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27">
        <f t="shared" si="15"/>
        <v>40257</v>
      </c>
      <c r="B83">
        <v>13.6</v>
      </c>
      <c r="C83">
        <v>5.2</v>
      </c>
      <c r="D83">
        <v>8.4</v>
      </c>
      <c r="E83" s="2">
        <f t="shared" si="9"/>
        <v>8.399999999999999</v>
      </c>
      <c r="F83">
        <v>98</v>
      </c>
      <c r="G83">
        <v>46</v>
      </c>
      <c r="H83">
        <v>80</v>
      </c>
      <c r="I83">
        <v>0</v>
      </c>
      <c r="J83">
        <v>226</v>
      </c>
      <c r="K83">
        <v>2.4</v>
      </c>
      <c r="L83">
        <v>15.73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27">
        <f t="shared" si="15"/>
        <v>40258</v>
      </c>
      <c r="B84">
        <v>15.1</v>
      </c>
      <c r="C84">
        <v>7.4</v>
      </c>
      <c r="D84">
        <v>10.5</v>
      </c>
      <c r="E84" s="2">
        <f t="shared" si="9"/>
        <v>7.699999999999999</v>
      </c>
      <c r="F84">
        <v>71</v>
      </c>
      <c r="G84">
        <v>37</v>
      </c>
      <c r="H84">
        <v>52</v>
      </c>
      <c r="I84">
        <v>0</v>
      </c>
      <c r="J84">
        <v>212</v>
      </c>
      <c r="K84">
        <v>1</v>
      </c>
      <c r="L84">
        <v>9.66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27">
        <f t="shared" si="15"/>
        <v>40259</v>
      </c>
      <c r="B85">
        <v>15.3</v>
      </c>
      <c r="C85">
        <v>9.2</v>
      </c>
      <c r="D85">
        <v>11.7</v>
      </c>
      <c r="E85" s="2">
        <f t="shared" si="9"/>
        <v>6.100000000000001</v>
      </c>
      <c r="F85">
        <v>94</v>
      </c>
      <c r="G85">
        <v>36</v>
      </c>
      <c r="H85">
        <v>59</v>
      </c>
      <c r="I85">
        <v>4.4</v>
      </c>
      <c r="J85">
        <v>218</v>
      </c>
      <c r="K85">
        <v>4.1</v>
      </c>
      <c r="L85">
        <v>9.14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27">
        <f t="shared" si="15"/>
        <v>40260</v>
      </c>
      <c r="B86">
        <v>11.1</v>
      </c>
      <c r="C86">
        <v>7.8</v>
      </c>
      <c r="D86">
        <v>8.9</v>
      </c>
      <c r="E86" s="2">
        <f t="shared" si="9"/>
        <v>3.3</v>
      </c>
      <c r="F86">
        <v>95</v>
      </c>
      <c r="G86">
        <v>80</v>
      </c>
      <c r="H86">
        <v>91</v>
      </c>
      <c r="I86">
        <v>13.8</v>
      </c>
      <c r="J86">
        <v>16</v>
      </c>
      <c r="K86">
        <v>3.2</v>
      </c>
      <c r="L86">
        <v>4.46</v>
      </c>
      <c r="M86">
        <f t="shared" si="8"/>
        <v>1</v>
      </c>
      <c r="O86">
        <f t="shared" si="10"/>
        <v>1</v>
      </c>
      <c r="Q86">
        <f t="shared" si="11"/>
        <v>1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27">
        <f t="shared" si="15"/>
        <v>40261</v>
      </c>
      <c r="B87">
        <v>11.6</v>
      </c>
      <c r="C87">
        <v>7.4</v>
      </c>
      <c r="D87">
        <v>9.2</v>
      </c>
      <c r="E87" s="2">
        <f t="shared" si="9"/>
        <v>4.199999999999999</v>
      </c>
      <c r="F87">
        <v>92</v>
      </c>
      <c r="G87">
        <v>73</v>
      </c>
      <c r="H87">
        <v>86</v>
      </c>
      <c r="I87">
        <v>0</v>
      </c>
      <c r="J87">
        <v>15</v>
      </c>
      <c r="K87">
        <v>1.7</v>
      </c>
      <c r="L87">
        <v>6.12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27">
        <f t="shared" si="15"/>
        <v>40262</v>
      </c>
      <c r="B88">
        <v>14</v>
      </c>
      <c r="C88">
        <v>6.9</v>
      </c>
      <c r="D88">
        <v>10.1</v>
      </c>
      <c r="E88" s="2">
        <f t="shared" si="9"/>
        <v>7.1</v>
      </c>
      <c r="F88">
        <v>98</v>
      </c>
      <c r="G88">
        <v>64</v>
      </c>
      <c r="H88">
        <v>84</v>
      </c>
      <c r="I88">
        <v>0</v>
      </c>
      <c r="J88">
        <v>206</v>
      </c>
      <c r="K88">
        <v>0.8</v>
      </c>
      <c r="L88">
        <v>12.09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27">
        <f t="shared" si="15"/>
        <v>40263</v>
      </c>
      <c r="B89">
        <v>17.9</v>
      </c>
      <c r="C89">
        <v>8.8</v>
      </c>
      <c r="D89">
        <v>12.9</v>
      </c>
      <c r="E89" s="2">
        <f t="shared" si="9"/>
        <v>9.099999999999998</v>
      </c>
      <c r="F89">
        <v>95</v>
      </c>
      <c r="G89">
        <v>39</v>
      </c>
      <c r="H89">
        <v>63</v>
      </c>
      <c r="I89">
        <v>0</v>
      </c>
      <c r="J89">
        <v>227</v>
      </c>
      <c r="K89">
        <v>8.4</v>
      </c>
      <c r="L89">
        <v>17.65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27">
        <f t="shared" si="15"/>
        <v>40264</v>
      </c>
      <c r="B90">
        <v>18.3</v>
      </c>
      <c r="C90">
        <v>6.9</v>
      </c>
      <c r="D90">
        <v>12.4</v>
      </c>
      <c r="E90" s="2">
        <f t="shared" si="9"/>
        <v>11.4</v>
      </c>
      <c r="F90">
        <v>97</v>
      </c>
      <c r="G90">
        <v>46</v>
      </c>
      <c r="H90">
        <v>72</v>
      </c>
      <c r="I90">
        <v>0.4</v>
      </c>
      <c r="J90">
        <v>231</v>
      </c>
      <c r="K90">
        <v>2.1</v>
      </c>
      <c r="L90">
        <v>15.76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27">
        <f t="shared" si="15"/>
        <v>40265</v>
      </c>
      <c r="B91">
        <v>13.4</v>
      </c>
      <c r="C91">
        <v>4.1</v>
      </c>
      <c r="D91">
        <v>8.3</v>
      </c>
      <c r="E91" s="2">
        <f t="shared" si="9"/>
        <v>9.3</v>
      </c>
      <c r="F91">
        <v>95</v>
      </c>
      <c r="G91">
        <v>54</v>
      </c>
      <c r="H91">
        <v>81</v>
      </c>
      <c r="I91">
        <v>0.2</v>
      </c>
      <c r="J91">
        <v>229</v>
      </c>
      <c r="K91">
        <v>3.4</v>
      </c>
      <c r="L91">
        <v>20.23</v>
      </c>
      <c r="M91">
        <f t="shared" si="8"/>
        <v>1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27">
        <f t="shared" si="15"/>
        <v>40266</v>
      </c>
      <c r="B92">
        <v>13.1</v>
      </c>
      <c r="C92">
        <v>5.8</v>
      </c>
      <c r="D92">
        <v>8.7</v>
      </c>
      <c r="E92" s="2">
        <f t="shared" si="9"/>
        <v>7.3</v>
      </c>
      <c r="F92">
        <v>97</v>
      </c>
      <c r="G92">
        <v>56</v>
      </c>
      <c r="H92">
        <v>85</v>
      </c>
      <c r="I92">
        <v>0</v>
      </c>
      <c r="J92">
        <v>229</v>
      </c>
      <c r="K92">
        <v>4.7</v>
      </c>
      <c r="L92">
        <v>16.94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27">
        <f t="shared" si="15"/>
        <v>40267</v>
      </c>
      <c r="B93">
        <v>16.9</v>
      </c>
      <c r="C93">
        <v>6.2</v>
      </c>
      <c r="D93">
        <v>10.8</v>
      </c>
      <c r="E93" s="2">
        <f t="shared" si="9"/>
        <v>10.7</v>
      </c>
      <c r="F93">
        <v>95</v>
      </c>
      <c r="G93">
        <v>41</v>
      </c>
      <c r="H93">
        <v>72</v>
      </c>
      <c r="I93">
        <v>0.6</v>
      </c>
      <c r="J93">
        <v>224</v>
      </c>
      <c r="K93">
        <v>12.1</v>
      </c>
      <c r="L93">
        <v>16.89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27">
        <f t="shared" si="15"/>
        <v>40268</v>
      </c>
      <c r="B94">
        <v>11.9</v>
      </c>
      <c r="C94">
        <v>6.1</v>
      </c>
      <c r="D94">
        <v>8.6</v>
      </c>
      <c r="E94" s="2">
        <f t="shared" si="9"/>
        <v>5.800000000000001</v>
      </c>
      <c r="F94">
        <v>98</v>
      </c>
      <c r="G94">
        <v>58</v>
      </c>
      <c r="H94">
        <v>84</v>
      </c>
      <c r="I94">
        <v>0.4</v>
      </c>
      <c r="J94">
        <v>238</v>
      </c>
      <c r="K94">
        <v>7</v>
      </c>
      <c r="L94">
        <v>16.46</v>
      </c>
      <c r="M94">
        <f t="shared" si="8"/>
        <v>1</v>
      </c>
      <c r="N94">
        <f>SUM(M64:M94)</f>
        <v>19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3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27">
        <f t="shared" si="15"/>
        <v>40269</v>
      </c>
      <c r="B95">
        <v>13.6</v>
      </c>
      <c r="C95">
        <v>5.6</v>
      </c>
      <c r="D95">
        <v>8.7</v>
      </c>
      <c r="E95" s="2">
        <f t="shared" si="9"/>
        <v>8</v>
      </c>
      <c r="F95">
        <v>95</v>
      </c>
      <c r="G95">
        <v>51</v>
      </c>
      <c r="H95">
        <v>78</v>
      </c>
      <c r="I95">
        <v>0</v>
      </c>
      <c r="J95">
        <v>232</v>
      </c>
      <c r="K95">
        <v>4</v>
      </c>
      <c r="L95">
        <v>18.26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27">
        <f t="shared" si="15"/>
        <v>40270</v>
      </c>
      <c r="B96">
        <v>12.5</v>
      </c>
      <c r="C96">
        <v>5</v>
      </c>
      <c r="D96">
        <v>8.1</v>
      </c>
      <c r="E96" s="2">
        <f t="shared" si="9"/>
        <v>7.5</v>
      </c>
      <c r="F96">
        <v>98</v>
      </c>
      <c r="G96">
        <v>44</v>
      </c>
      <c r="H96">
        <v>81</v>
      </c>
      <c r="I96">
        <v>0</v>
      </c>
      <c r="J96">
        <v>236</v>
      </c>
      <c r="K96">
        <v>1.2</v>
      </c>
      <c r="L96">
        <v>17.12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27">
        <f t="shared" si="15"/>
        <v>40271</v>
      </c>
      <c r="B97">
        <v>13.5</v>
      </c>
      <c r="C97">
        <v>4.1</v>
      </c>
      <c r="D97">
        <v>8.4</v>
      </c>
      <c r="E97" s="2">
        <f t="shared" si="9"/>
        <v>9.4</v>
      </c>
      <c r="F97">
        <v>95</v>
      </c>
      <c r="G97">
        <v>39</v>
      </c>
      <c r="H97">
        <v>71</v>
      </c>
      <c r="I97">
        <v>0</v>
      </c>
      <c r="J97">
        <v>220</v>
      </c>
      <c r="K97">
        <v>1.8</v>
      </c>
      <c r="L97">
        <v>21.34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27">
        <f t="shared" si="15"/>
        <v>40272</v>
      </c>
      <c r="B98">
        <v>14.6</v>
      </c>
      <c r="C98">
        <v>5.7</v>
      </c>
      <c r="D98">
        <v>9.4</v>
      </c>
      <c r="E98" s="2">
        <f t="shared" si="9"/>
        <v>8.899999999999999</v>
      </c>
      <c r="F98">
        <v>92</v>
      </c>
      <c r="G98">
        <v>42</v>
      </c>
      <c r="H98">
        <v>71</v>
      </c>
      <c r="I98">
        <v>1.2</v>
      </c>
      <c r="J98">
        <v>216</v>
      </c>
      <c r="K98">
        <v>15.7</v>
      </c>
      <c r="L98">
        <v>14.6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27">
        <f t="shared" si="15"/>
        <v>40273</v>
      </c>
      <c r="B99">
        <v>10.9</v>
      </c>
      <c r="C99">
        <v>3.4</v>
      </c>
      <c r="D99">
        <v>7</v>
      </c>
      <c r="E99" s="2">
        <f t="shared" si="9"/>
        <v>7.5</v>
      </c>
      <c r="F99">
        <v>98</v>
      </c>
      <c r="G99">
        <v>65</v>
      </c>
      <c r="H99">
        <v>87</v>
      </c>
      <c r="I99">
        <v>12.4</v>
      </c>
      <c r="J99">
        <v>244</v>
      </c>
      <c r="K99">
        <v>4.9</v>
      </c>
      <c r="L99">
        <v>13.07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27">
        <f t="shared" si="15"/>
        <v>40274</v>
      </c>
      <c r="B100">
        <v>13.2</v>
      </c>
      <c r="C100">
        <v>2.7</v>
      </c>
      <c r="D100">
        <v>7.6</v>
      </c>
      <c r="E100" s="2">
        <f t="shared" si="9"/>
        <v>10.5</v>
      </c>
      <c r="F100">
        <v>84</v>
      </c>
      <c r="G100">
        <v>36</v>
      </c>
      <c r="H100">
        <v>60</v>
      </c>
      <c r="I100">
        <v>0</v>
      </c>
      <c r="J100">
        <v>8</v>
      </c>
      <c r="K100">
        <v>7.6</v>
      </c>
      <c r="L100">
        <v>22.41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27">
        <f t="shared" si="15"/>
        <v>40275</v>
      </c>
      <c r="B101">
        <v>13.7</v>
      </c>
      <c r="C101">
        <v>3.6</v>
      </c>
      <c r="D101">
        <v>8.3</v>
      </c>
      <c r="E101" s="2">
        <f t="shared" si="9"/>
        <v>10.1</v>
      </c>
      <c r="F101">
        <v>63</v>
      </c>
      <c r="G101">
        <v>36</v>
      </c>
      <c r="H101">
        <v>50</v>
      </c>
      <c r="I101">
        <v>0</v>
      </c>
      <c r="J101">
        <v>30</v>
      </c>
      <c r="K101">
        <v>6.7</v>
      </c>
      <c r="L101">
        <v>23.04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27">
        <f t="shared" si="15"/>
        <v>40276</v>
      </c>
      <c r="B102">
        <v>14.1</v>
      </c>
      <c r="C102">
        <v>5</v>
      </c>
      <c r="D102">
        <v>9.4</v>
      </c>
      <c r="E102" s="2">
        <f t="shared" si="9"/>
        <v>9.1</v>
      </c>
      <c r="F102">
        <v>79</v>
      </c>
      <c r="G102">
        <v>33</v>
      </c>
      <c r="H102">
        <v>51</v>
      </c>
      <c r="I102">
        <v>0</v>
      </c>
      <c r="J102">
        <v>53</v>
      </c>
      <c r="K102">
        <v>2.4</v>
      </c>
      <c r="L102">
        <v>21.43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27">
        <f t="shared" si="15"/>
        <v>40277</v>
      </c>
      <c r="B103">
        <v>13.4</v>
      </c>
      <c r="C103">
        <v>6.2</v>
      </c>
      <c r="D103">
        <v>9</v>
      </c>
      <c r="E103" s="2">
        <f t="shared" si="9"/>
        <v>7.2</v>
      </c>
      <c r="F103">
        <v>76</v>
      </c>
      <c r="G103">
        <v>52</v>
      </c>
      <c r="H103">
        <v>66</v>
      </c>
      <c r="I103">
        <v>0</v>
      </c>
      <c r="J103">
        <v>48</v>
      </c>
      <c r="K103">
        <v>5.6</v>
      </c>
      <c r="L103">
        <v>14.76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27">
        <f t="shared" si="15"/>
        <v>40278</v>
      </c>
      <c r="B104">
        <v>16.1</v>
      </c>
      <c r="C104">
        <v>6.6</v>
      </c>
      <c r="D104">
        <v>11</v>
      </c>
      <c r="E104" s="2">
        <f t="shared" si="9"/>
        <v>9.500000000000002</v>
      </c>
      <c r="F104">
        <v>62</v>
      </c>
      <c r="G104">
        <v>41</v>
      </c>
      <c r="H104">
        <v>51</v>
      </c>
      <c r="I104">
        <v>0</v>
      </c>
      <c r="J104">
        <v>21</v>
      </c>
      <c r="K104">
        <v>2.4</v>
      </c>
      <c r="L104">
        <v>21.28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27">
        <f t="shared" si="15"/>
        <v>40279</v>
      </c>
      <c r="B105">
        <v>11.2</v>
      </c>
      <c r="C105">
        <v>4.1</v>
      </c>
      <c r="D105">
        <v>7</v>
      </c>
      <c r="E105" s="2">
        <f t="shared" si="9"/>
        <v>7.1</v>
      </c>
      <c r="F105">
        <v>98</v>
      </c>
      <c r="G105">
        <v>61</v>
      </c>
      <c r="H105">
        <v>87</v>
      </c>
      <c r="I105">
        <v>4.2</v>
      </c>
      <c r="J105">
        <v>104</v>
      </c>
      <c r="K105">
        <v>2.6</v>
      </c>
      <c r="L105">
        <v>7.25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27">
        <f t="shared" si="15"/>
        <v>40280</v>
      </c>
      <c r="B106">
        <v>11.8</v>
      </c>
      <c r="C106">
        <v>4.9</v>
      </c>
      <c r="D106">
        <v>6.9</v>
      </c>
      <c r="E106" s="2">
        <f t="shared" si="9"/>
        <v>6.9</v>
      </c>
      <c r="F106">
        <v>98</v>
      </c>
      <c r="G106">
        <v>79</v>
      </c>
      <c r="H106">
        <v>95</v>
      </c>
      <c r="I106">
        <v>13.4</v>
      </c>
      <c r="J106">
        <v>57</v>
      </c>
      <c r="K106">
        <v>2.4</v>
      </c>
      <c r="L106">
        <v>8.88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27">
        <f t="shared" si="15"/>
        <v>40281</v>
      </c>
      <c r="B107">
        <v>12.1</v>
      </c>
      <c r="C107">
        <v>5.7</v>
      </c>
      <c r="D107">
        <v>8.6</v>
      </c>
      <c r="E107" s="2">
        <f t="shared" si="9"/>
        <v>6.3999999999999995</v>
      </c>
      <c r="F107">
        <v>98</v>
      </c>
      <c r="G107">
        <v>80</v>
      </c>
      <c r="H107">
        <v>96</v>
      </c>
      <c r="I107">
        <v>10.2</v>
      </c>
      <c r="J107">
        <v>165</v>
      </c>
      <c r="K107">
        <v>3.1</v>
      </c>
      <c r="L107">
        <v>8.28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27">
        <f t="shared" si="15"/>
        <v>40282</v>
      </c>
      <c r="B108">
        <v>12.2</v>
      </c>
      <c r="C108">
        <v>6.7</v>
      </c>
      <c r="D108">
        <v>8.9</v>
      </c>
      <c r="E108" s="2">
        <f t="shared" si="9"/>
        <v>5.499999999999999</v>
      </c>
      <c r="F108">
        <v>98</v>
      </c>
      <c r="G108">
        <v>69</v>
      </c>
      <c r="H108">
        <v>85</v>
      </c>
      <c r="I108">
        <v>0.2</v>
      </c>
      <c r="J108">
        <v>234</v>
      </c>
      <c r="K108">
        <v>1.7</v>
      </c>
      <c r="L108">
        <v>12.02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27">
        <f t="shared" si="15"/>
        <v>40283</v>
      </c>
      <c r="B109">
        <v>13.8</v>
      </c>
      <c r="C109">
        <v>7.2</v>
      </c>
      <c r="D109">
        <v>9.9</v>
      </c>
      <c r="E109" s="2">
        <f t="shared" si="9"/>
        <v>6.6000000000000005</v>
      </c>
      <c r="F109">
        <v>98</v>
      </c>
      <c r="G109">
        <v>56</v>
      </c>
      <c r="H109">
        <v>82</v>
      </c>
      <c r="I109">
        <v>0.2</v>
      </c>
      <c r="J109">
        <v>100</v>
      </c>
      <c r="K109">
        <v>4.5</v>
      </c>
      <c r="L109">
        <v>15.49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27">
        <f t="shared" si="15"/>
        <v>40284</v>
      </c>
      <c r="B110">
        <v>10.2</v>
      </c>
      <c r="C110">
        <v>8.4</v>
      </c>
      <c r="D110">
        <v>8.9</v>
      </c>
      <c r="E110" s="2">
        <f t="shared" si="9"/>
        <v>1.799999999999999</v>
      </c>
      <c r="F110">
        <v>98</v>
      </c>
      <c r="G110">
        <v>94</v>
      </c>
      <c r="H110">
        <v>97</v>
      </c>
      <c r="I110">
        <v>2.8</v>
      </c>
      <c r="J110">
        <v>32</v>
      </c>
      <c r="K110">
        <v>3.2</v>
      </c>
      <c r="L110">
        <v>4.64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27">
        <f t="shared" si="15"/>
        <v>40285</v>
      </c>
      <c r="B111">
        <v>13.5</v>
      </c>
      <c r="C111">
        <v>7.2</v>
      </c>
      <c r="D111">
        <v>9.4</v>
      </c>
      <c r="E111" s="2">
        <f t="shared" si="9"/>
        <v>6.3</v>
      </c>
      <c r="F111">
        <v>98</v>
      </c>
      <c r="G111">
        <v>74</v>
      </c>
      <c r="H111">
        <v>92</v>
      </c>
      <c r="I111">
        <v>8</v>
      </c>
      <c r="J111">
        <v>52</v>
      </c>
      <c r="K111">
        <v>0.3</v>
      </c>
      <c r="L111">
        <v>8.1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27">
        <f t="shared" si="15"/>
        <v>40286</v>
      </c>
      <c r="B112">
        <v>14.2</v>
      </c>
      <c r="C112">
        <v>7.5</v>
      </c>
      <c r="D112">
        <v>10.1</v>
      </c>
      <c r="E112" s="2">
        <f t="shared" si="9"/>
        <v>6.699999999999999</v>
      </c>
      <c r="F112">
        <v>98</v>
      </c>
      <c r="G112">
        <v>70</v>
      </c>
      <c r="H112">
        <v>91</v>
      </c>
      <c r="I112">
        <v>17</v>
      </c>
      <c r="J112">
        <v>48</v>
      </c>
      <c r="K112">
        <v>4</v>
      </c>
      <c r="L112">
        <v>6.67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27">
        <f t="shared" si="15"/>
        <v>40287</v>
      </c>
      <c r="B113">
        <v>14.6</v>
      </c>
      <c r="C113">
        <v>7.5</v>
      </c>
      <c r="D113">
        <v>9.4</v>
      </c>
      <c r="E113" s="2">
        <f t="shared" si="9"/>
        <v>7.1</v>
      </c>
      <c r="F113">
        <v>98</v>
      </c>
      <c r="G113">
        <v>56</v>
      </c>
      <c r="H113">
        <v>84</v>
      </c>
      <c r="I113">
        <v>5.2</v>
      </c>
      <c r="J113">
        <v>357</v>
      </c>
      <c r="K113">
        <v>2.5</v>
      </c>
      <c r="L113">
        <v>12.95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27">
        <f t="shared" si="15"/>
        <v>40288</v>
      </c>
      <c r="B114">
        <v>16.6</v>
      </c>
      <c r="C114">
        <v>7</v>
      </c>
      <c r="D114">
        <v>11.6</v>
      </c>
      <c r="E114" s="2">
        <f t="shared" si="9"/>
        <v>9.600000000000001</v>
      </c>
      <c r="F114">
        <v>90</v>
      </c>
      <c r="G114">
        <v>37</v>
      </c>
      <c r="H114">
        <v>62</v>
      </c>
      <c r="I114">
        <v>0</v>
      </c>
      <c r="J114">
        <v>351</v>
      </c>
      <c r="K114">
        <v>0.3</v>
      </c>
      <c r="L114">
        <v>21.15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27">
        <f t="shared" si="15"/>
        <v>40289</v>
      </c>
      <c r="B115">
        <v>14.3</v>
      </c>
      <c r="C115">
        <v>8.1</v>
      </c>
      <c r="D115">
        <v>10.7</v>
      </c>
      <c r="E115" s="2">
        <f t="shared" si="9"/>
        <v>6.200000000000001</v>
      </c>
      <c r="F115">
        <v>98</v>
      </c>
      <c r="G115">
        <v>62</v>
      </c>
      <c r="H115">
        <v>83</v>
      </c>
      <c r="I115">
        <v>0</v>
      </c>
      <c r="J115">
        <v>222</v>
      </c>
      <c r="K115">
        <v>4.8</v>
      </c>
      <c r="L115">
        <v>21.97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27">
        <f t="shared" si="15"/>
        <v>40290</v>
      </c>
      <c r="B116">
        <v>16.9</v>
      </c>
      <c r="C116">
        <v>7.7</v>
      </c>
      <c r="D116">
        <v>11.8</v>
      </c>
      <c r="E116" s="2">
        <f t="shared" si="9"/>
        <v>9.2</v>
      </c>
      <c r="F116">
        <v>98</v>
      </c>
      <c r="G116">
        <v>36</v>
      </c>
      <c r="H116">
        <v>71</v>
      </c>
      <c r="I116">
        <v>0</v>
      </c>
      <c r="J116">
        <v>230</v>
      </c>
      <c r="K116">
        <v>3</v>
      </c>
      <c r="L116">
        <v>21.31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27">
        <f t="shared" si="15"/>
        <v>40291</v>
      </c>
      <c r="B117">
        <v>14.4</v>
      </c>
      <c r="C117">
        <v>8.7</v>
      </c>
      <c r="D117">
        <v>11.5</v>
      </c>
      <c r="E117" s="2">
        <f t="shared" si="9"/>
        <v>5.700000000000001</v>
      </c>
      <c r="F117">
        <v>98</v>
      </c>
      <c r="G117">
        <v>59</v>
      </c>
      <c r="H117">
        <v>90</v>
      </c>
      <c r="I117">
        <v>8.6</v>
      </c>
      <c r="J117">
        <v>101</v>
      </c>
      <c r="K117">
        <v>0.4</v>
      </c>
      <c r="L117">
        <v>4.95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27">
        <f t="shared" si="15"/>
        <v>40292</v>
      </c>
      <c r="B118">
        <v>13.2</v>
      </c>
      <c r="C118">
        <v>8.6</v>
      </c>
      <c r="D118">
        <v>11</v>
      </c>
      <c r="E118" s="2">
        <f t="shared" si="9"/>
        <v>4.6</v>
      </c>
      <c r="F118">
        <v>98</v>
      </c>
      <c r="G118">
        <v>76</v>
      </c>
      <c r="H118">
        <v>90</v>
      </c>
      <c r="I118">
        <v>1.2</v>
      </c>
      <c r="J118">
        <v>40</v>
      </c>
      <c r="K118">
        <v>9.7</v>
      </c>
      <c r="L118">
        <v>12.57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27">
        <f t="shared" si="15"/>
        <v>40293</v>
      </c>
      <c r="B119">
        <v>14.7</v>
      </c>
      <c r="C119">
        <v>7.6</v>
      </c>
      <c r="D119">
        <v>11.1</v>
      </c>
      <c r="E119" s="2">
        <f t="shared" si="9"/>
        <v>7.1</v>
      </c>
      <c r="F119">
        <v>94</v>
      </c>
      <c r="G119">
        <v>62</v>
      </c>
      <c r="H119">
        <v>81</v>
      </c>
      <c r="I119">
        <v>0</v>
      </c>
      <c r="J119">
        <v>21</v>
      </c>
      <c r="K119">
        <v>5.1</v>
      </c>
      <c r="L119">
        <v>15.93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27">
        <f t="shared" si="15"/>
        <v>40294</v>
      </c>
      <c r="B120">
        <v>17.8</v>
      </c>
      <c r="C120">
        <v>9.4</v>
      </c>
      <c r="D120">
        <v>13.4</v>
      </c>
      <c r="E120" s="2">
        <f t="shared" si="9"/>
        <v>8.4</v>
      </c>
      <c r="F120">
        <v>96</v>
      </c>
      <c r="G120">
        <v>52</v>
      </c>
      <c r="H120">
        <v>76</v>
      </c>
      <c r="I120">
        <v>0</v>
      </c>
      <c r="J120">
        <v>31</v>
      </c>
      <c r="K120">
        <v>0.3</v>
      </c>
      <c r="L120">
        <v>18.18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27">
        <f t="shared" si="15"/>
        <v>40295</v>
      </c>
      <c r="B121">
        <v>17.1</v>
      </c>
      <c r="C121">
        <v>10.3</v>
      </c>
      <c r="D121">
        <v>13</v>
      </c>
      <c r="E121" s="2">
        <f t="shared" si="9"/>
        <v>6.800000000000001</v>
      </c>
      <c r="F121">
        <v>88</v>
      </c>
      <c r="G121">
        <v>62</v>
      </c>
      <c r="H121">
        <v>78</v>
      </c>
      <c r="I121">
        <v>0.8</v>
      </c>
      <c r="J121">
        <v>20</v>
      </c>
      <c r="K121">
        <v>7.9</v>
      </c>
      <c r="L121">
        <v>11.57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27">
        <f t="shared" si="15"/>
        <v>40296</v>
      </c>
      <c r="B122">
        <v>17.7</v>
      </c>
      <c r="C122">
        <v>9.9</v>
      </c>
      <c r="D122">
        <v>13.4</v>
      </c>
      <c r="E122" s="2">
        <f t="shared" si="9"/>
        <v>7.799999999999999</v>
      </c>
      <c r="F122">
        <v>82</v>
      </c>
      <c r="G122">
        <v>54</v>
      </c>
      <c r="H122">
        <v>68</v>
      </c>
      <c r="I122">
        <v>0</v>
      </c>
      <c r="J122">
        <v>20</v>
      </c>
      <c r="K122">
        <v>6.6</v>
      </c>
      <c r="L122">
        <v>23.86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27">
        <f t="shared" si="15"/>
        <v>40297</v>
      </c>
      <c r="B123">
        <v>16.9</v>
      </c>
      <c r="C123">
        <v>9.2</v>
      </c>
      <c r="D123">
        <v>13</v>
      </c>
      <c r="E123" s="2">
        <f t="shared" si="9"/>
        <v>7.699999999999999</v>
      </c>
      <c r="F123">
        <v>66</v>
      </c>
      <c r="G123">
        <v>28</v>
      </c>
      <c r="H123">
        <v>55</v>
      </c>
      <c r="I123">
        <v>0</v>
      </c>
      <c r="J123">
        <v>18</v>
      </c>
      <c r="K123">
        <v>0.5</v>
      </c>
      <c r="L123">
        <v>24.95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27">
        <f t="shared" si="15"/>
        <v>40298</v>
      </c>
      <c r="B124">
        <v>18.4</v>
      </c>
      <c r="C124">
        <v>9.5</v>
      </c>
      <c r="D124">
        <v>13.1</v>
      </c>
      <c r="E124" s="2">
        <f t="shared" si="9"/>
        <v>8.899999999999999</v>
      </c>
      <c r="F124">
        <v>79</v>
      </c>
      <c r="G124">
        <v>47</v>
      </c>
      <c r="H124">
        <v>62</v>
      </c>
      <c r="I124">
        <v>0</v>
      </c>
      <c r="J124">
        <v>226</v>
      </c>
      <c r="K124">
        <v>3.9</v>
      </c>
      <c r="L124">
        <v>24.77</v>
      </c>
      <c r="M124">
        <f t="shared" si="8"/>
        <v>0</v>
      </c>
      <c r="N124">
        <f>SUM(M95:M124)</f>
        <v>14</v>
      </c>
      <c r="O124">
        <f t="shared" si="10"/>
        <v>0</v>
      </c>
      <c r="P124">
        <f>SUM(O95:O124)</f>
        <v>11</v>
      </c>
      <c r="Q124">
        <f t="shared" si="11"/>
        <v>0</v>
      </c>
      <c r="R124">
        <f>SUM(Q95:Q124)</f>
        <v>4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27">
        <f t="shared" si="15"/>
        <v>40299</v>
      </c>
      <c r="B125">
        <v>17.6</v>
      </c>
      <c r="C125">
        <v>8.4</v>
      </c>
      <c r="D125">
        <v>12.6</v>
      </c>
      <c r="E125" s="2">
        <f t="shared" si="9"/>
        <v>9.200000000000001</v>
      </c>
      <c r="F125">
        <v>98</v>
      </c>
      <c r="G125">
        <v>56</v>
      </c>
      <c r="H125">
        <v>80</v>
      </c>
      <c r="I125">
        <v>0</v>
      </c>
      <c r="J125">
        <v>227</v>
      </c>
      <c r="K125">
        <v>4.1</v>
      </c>
      <c r="L125">
        <v>23.65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27">
        <f t="shared" si="15"/>
        <v>40300</v>
      </c>
      <c r="B126">
        <v>18.8</v>
      </c>
      <c r="C126">
        <v>10.1</v>
      </c>
      <c r="D126">
        <v>13.9</v>
      </c>
      <c r="E126" s="2">
        <f t="shared" si="9"/>
        <v>8.700000000000001</v>
      </c>
      <c r="F126">
        <v>79</v>
      </c>
      <c r="G126">
        <v>45</v>
      </c>
      <c r="H126">
        <v>61</v>
      </c>
      <c r="I126">
        <v>0</v>
      </c>
      <c r="J126">
        <v>224</v>
      </c>
      <c r="K126">
        <v>3.8</v>
      </c>
      <c r="L126">
        <v>21.92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27">
        <f t="shared" si="15"/>
        <v>40301</v>
      </c>
      <c r="B127">
        <v>18.5</v>
      </c>
      <c r="C127">
        <v>10.7</v>
      </c>
      <c r="D127">
        <v>14.6</v>
      </c>
      <c r="E127" s="2">
        <f t="shared" si="9"/>
        <v>7.800000000000001</v>
      </c>
      <c r="F127">
        <v>93</v>
      </c>
      <c r="G127">
        <v>47</v>
      </c>
      <c r="H127">
        <v>74</v>
      </c>
      <c r="I127">
        <v>0</v>
      </c>
      <c r="J127">
        <v>230</v>
      </c>
      <c r="K127">
        <v>1.9</v>
      </c>
      <c r="L127">
        <v>18.94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27">
        <f t="shared" si="15"/>
        <v>40302</v>
      </c>
      <c r="B128">
        <v>19.9</v>
      </c>
      <c r="C128">
        <v>14.4</v>
      </c>
      <c r="D128">
        <v>17.2</v>
      </c>
      <c r="E128" s="2">
        <f t="shared" si="9"/>
        <v>5.499999999999998</v>
      </c>
      <c r="F128">
        <v>68</v>
      </c>
      <c r="G128">
        <v>38</v>
      </c>
      <c r="H128">
        <v>54</v>
      </c>
      <c r="I128">
        <v>0</v>
      </c>
      <c r="J128">
        <v>142</v>
      </c>
      <c r="K128">
        <v>4.6</v>
      </c>
      <c r="L128">
        <v>10.68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27">
        <f t="shared" si="15"/>
        <v>40303</v>
      </c>
      <c r="B129">
        <v>19.2</v>
      </c>
      <c r="C129">
        <v>8.5</v>
      </c>
      <c r="D129">
        <v>15</v>
      </c>
      <c r="E129" s="2">
        <f t="shared" si="9"/>
        <v>10.7</v>
      </c>
      <c r="F129">
        <v>92</v>
      </c>
      <c r="G129">
        <v>34</v>
      </c>
      <c r="H129">
        <v>67</v>
      </c>
      <c r="I129">
        <v>0.2</v>
      </c>
      <c r="J129">
        <v>222</v>
      </c>
      <c r="K129">
        <v>5.6</v>
      </c>
      <c r="L129">
        <v>14.84</v>
      </c>
      <c r="M129">
        <f t="shared" si="8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27">
        <f t="shared" si="15"/>
        <v>40304</v>
      </c>
      <c r="B130">
        <v>11.6</v>
      </c>
      <c r="C130">
        <v>7.1</v>
      </c>
      <c r="D130">
        <v>8.6</v>
      </c>
      <c r="E130" s="2">
        <f t="shared" si="9"/>
        <v>4.5</v>
      </c>
      <c r="F130">
        <v>98</v>
      </c>
      <c r="G130">
        <v>74</v>
      </c>
      <c r="H130">
        <v>92</v>
      </c>
      <c r="I130">
        <v>7.2</v>
      </c>
      <c r="J130">
        <v>232</v>
      </c>
      <c r="K130">
        <v>6.4</v>
      </c>
      <c r="L130">
        <v>9.39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27">
        <f t="shared" si="15"/>
        <v>40305</v>
      </c>
      <c r="B131">
        <v>13.5</v>
      </c>
      <c r="C131">
        <v>6.7</v>
      </c>
      <c r="D131">
        <v>9.8</v>
      </c>
      <c r="E131" s="2">
        <f t="shared" si="9"/>
        <v>6.8</v>
      </c>
      <c r="F131">
        <v>98</v>
      </c>
      <c r="G131">
        <v>69</v>
      </c>
      <c r="H131">
        <v>87</v>
      </c>
      <c r="I131">
        <v>0</v>
      </c>
      <c r="J131">
        <v>235</v>
      </c>
      <c r="K131">
        <v>6.8</v>
      </c>
      <c r="L131">
        <v>14.67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27">
        <f t="shared" si="15"/>
        <v>40306</v>
      </c>
      <c r="B132">
        <v>14.2</v>
      </c>
      <c r="C132">
        <v>7.6</v>
      </c>
      <c r="D132">
        <v>10.4</v>
      </c>
      <c r="E132" s="2">
        <f t="shared" si="9"/>
        <v>6.6</v>
      </c>
      <c r="F132">
        <v>98</v>
      </c>
      <c r="G132">
        <v>70</v>
      </c>
      <c r="H132">
        <v>90</v>
      </c>
      <c r="I132">
        <v>0.8</v>
      </c>
      <c r="J132">
        <v>231</v>
      </c>
      <c r="K132">
        <v>2.2</v>
      </c>
      <c r="L132">
        <v>21.12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27">
        <f t="shared" si="15"/>
        <v>40307</v>
      </c>
      <c r="B133">
        <v>16.6</v>
      </c>
      <c r="C133">
        <v>8.5</v>
      </c>
      <c r="D133">
        <v>11.8</v>
      </c>
      <c r="E133" s="2">
        <f t="shared" si="9"/>
        <v>8.100000000000001</v>
      </c>
      <c r="F133">
        <v>98</v>
      </c>
      <c r="G133">
        <v>48</v>
      </c>
      <c r="H133">
        <v>79</v>
      </c>
      <c r="I133">
        <v>0.2</v>
      </c>
      <c r="J133">
        <v>233</v>
      </c>
      <c r="K133">
        <v>5.6</v>
      </c>
      <c r="L133">
        <v>21.95</v>
      </c>
      <c r="M133">
        <f aca="true" t="shared" si="16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27">
        <f t="shared" si="15"/>
        <v>40308</v>
      </c>
      <c r="B134">
        <v>18.4</v>
      </c>
      <c r="C134">
        <v>9.2</v>
      </c>
      <c r="D134">
        <v>13.4</v>
      </c>
      <c r="E134" s="2">
        <f aca="true" t="shared" si="17" ref="E134:E197">(B134-C134)</f>
        <v>9.2</v>
      </c>
      <c r="F134">
        <v>84</v>
      </c>
      <c r="G134">
        <v>45</v>
      </c>
      <c r="H134">
        <v>61</v>
      </c>
      <c r="I134">
        <v>0</v>
      </c>
      <c r="J134">
        <v>229</v>
      </c>
      <c r="K134">
        <v>2.8</v>
      </c>
      <c r="L134">
        <v>13.08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27">
        <f aca="true" t="shared" si="23" ref="A135:A198">A134+1</f>
        <v>40309</v>
      </c>
      <c r="B135">
        <v>21.2</v>
      </c>
      <c r="C135">
        <v>11.9</v>
      </c>
      <c r="D135">
        <v>16.1</v>
      </c>
      <c r="E135" s="2">
        <f t="shared" si="17"/>
        <v>9.299999999999999</v>
      </c>
      <c r="F135">
        <v>94</v>
      </c>
      <c r="G135">
        <v>45</v>
      </c>
      <c r="H135">
        <v>61</v>
      </c>
      <c r="I135">
        <v>0</v>
      </c>
      <c r="J135">
        <v>204</v>
      </c>
      <c r="K135">
        <v>8.3</v>
      </c>
      <c r="L135">
        <v>11.25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27">
        <f t="shared" si="23"/>
        <v>40310</v>
      </c>
      <c r="B136">
        <v>17.4</v>
      </c>
      <c r="C136">
        <v>11.6</v>
      </c>
      <c r="D136">
        <v>14.2</v>
      </c>
      <c r="E136" s="2">
        <f t="shared" si="17"/>
        <v>5.799999999999999</v>
      </c>
      <c r="F136">
        <v>98</v>
      </c>
      <c r="G136">
        <v>66</v>
      </c>
      <c r="H136">
        <v>87</v>
      </c>
      <c r="I136">
        <v>1</v>
      </c>
      <c r="J136">
        <v>243</v>
      </c>
      <c r="K136">
        <v>3</v>
      </c>
      <c r="L136">
        <v>13.38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27">
        <f t="shared" si="23"/>
        <v>40311</v>
      </c>
      <c r="B137">
        <v>17</v>
      </c>
      <c r="C137">
        <v>10.4</v>
      </c>
      <c r="D137">
        <v>13.1</v>
      </c>
      <c r="E137" s="2">
        <f t="shared" si="17"/>
        <v>6.6</v>
      </c>
      <c r="F137">
        <v>98</v>
      </c>
      <c r="G137">
        <v>62</v>
      </c>
      <c r="H137">
        <v>87</v>
      </c>
      <c r="I137">
        <v>0.2</v>
      </c>
      <c r="J137">
        <v>234</v>
      </c>
      <c r="K137">
        <v>3.8</v>
      </c>
      <c r="L137">
        <v>21.63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27">
        <f t="shared" si="23"/>
        <v>40312</v>
      </c>
      <c r="B138">
        <v>18.7</v>
      </c>
      <c r="C138">
        <v>9.7</v>
      </c>
      <c r="D138">
        <v>13.3</v>
      </c>
      <c r="E138" s="2">
        <f t="shared" si="17"/>
        <v>9</v>
      </c>
      <c r="F138">
        <v>98</v>
      </c>
      <c r="G138">
        <v>51</v>
      </c>
      <c r="H138">
        <v>80</v>
      </c>
      <c r="I138">
        <v>0.2</v>
      </c>
      <c r="J138">
        <v>170</v>
      </c>
      <c r="K138">
        <v>3</v>
      </c>
      <c r="L138">
        <v>19.38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27">
        <f t="shared" si="23"/>
        <v>40313</v>
      </c>
      <c r="B139">
        <v>11.9</v>
      </c>
      <c r="C139">
        <v>7.8</v>
      </c>
      <c r="D139">
        <v>9.3</v>
      </c>
      <c r="E139" s="2">
        <f t="shared" si="17"/>
        <v>4.1000000000000005</v>
      </c>
      <c r="F139">
        <v>98</v>
      </c>
      <c r="G139">
        <v>80</v>
      </c>
      <c r="H139">
        <v>96</v>
      </c>
      <c r="I139">
        <v>36.2</v>
      </c>
      <c r="J139">
        <v>237</v>
      </c>
      <c r="K139">
        <v>12.8</v>
      </c>
      <c r="L139">
        <v>5.16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 customHeight="1">
      <c r="A140" s="27">
        <f t="shared" si="23"/>
        <v>40314</v>
      </c>
      <c r="B140">
        <v>9.4</v>
      </c>
      <c r="C140">
        <v>6.7</v>
      </c>
      <c r="D140">
        <v>8.1</v>
      </c>
      <c r="E140" s="2">
        <f t="shared" si="17"/>
        <v>2.7</v>
      </c>
      <c r="F140">
        <v>98</v>
      </c>
      <c r="G140">
        <v>98</v>
      </c>
      <c r="H140">
        <v>98</v>
      </c>
      <c r="I140">
        <v>14.6</v>
      </c>
      <c r="J140">
        <v>236</v>
      </c>
      <c r="K140">
        <v>7.5</v>
      </c>
      <c r="L140">
        <v>4.46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27">
        <f t="shared" si="23"/>
        <v>40315</v>
      </c>
      <c r="B141">
        <v>12.4</v>
      </c>
      <c r="C141">
        <v>8.2</v>
      </c>
      <c r="D141">
        <v>9.4</v>
      </c>
      <c r="E141" s="2">
        <f t="shared" si="17"/>
        <v>4.200000000000001</v>
      </c>
      <c r="F141">
        <v>98</v>
      </c>
      <c r="G141">
        <v>76</v>
      </c>
      <c r="H141">
        <v>95</v>
      </c>
      <c r="I141">
        <v>13.4</v>
      </c>
      <c r="J141">
        <v>234</v>
      </c>
      <c r="K141">
        <v>0.3</v>
      </c>
      <c r="L141">
        <v>9.73</v>
      </c>
      <c r="M141">
        <f t="shared" si="16"/>
        <v>1</v>
      </c>
      <c r="O141">
        <f t="shared" si="18"/>
        <v>1</v>
      </c>
      <c r="Q141">
        <f t="shared" si="19"/>
        <v>1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27">
        <f t="shared" si="23"/>
        <v>40316</v>
      </c>
      <c r="B142">
        <v>17.1</v>
      </c>
      <c r="C142">
        <v>7</v>
      </c>
      <c r="D142">
        <v>12</v>
      </c>
      <c r="E142" s="2">
        <f t="shared" si="17"/>
        <v>10.100000000000001</v>
      </c>
      <c r="F142">
        <v>98</v>
      </c>
      <c r="G142">
        <v>46</v>
      </c>
      <c r="H142">
        <v>78</v>
      </c>
      <c r="I142">
        <v>0.2</v>
      </c>
      <c r="J142">
        <v>240</v>
      </c>
      <c r="K142">
        <v>4.2</v>
      </c>
      <c r="L142">
        <v>21.05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27">
        <f t="shared" si="23"/>
        <v>40317</v>
      </c>
      <c r="B143">
        <v>14.4</v>
      </c>
      <c r="C143">
        <v>7.7</v>
      </c>
      <c r="D143">
        <v>10</v>
      </c>
      <c r="E143" s="2">
        <f t="shared" si="17"/>
        <v>6.7</v>
      </c>
      <c r="F143">
        <v>98</v>
      </c>
      <c r="G143">
        <v>68</v>
      </c>
      <c r="H143">
        <v>92</v>
      </c>
      <c r="I143">
        <v>15.6</v>
      </c>
      <c r="J143">
        <v>355</v>
      </c>
      <c r="K143">
        <v>1.4</v>
      </c>
      <c r="L143">
        <v>9.47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1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27">
        <f t="shared" si="23"/>
        <v>40318</v>
      </c>
      <c r="B144">
        <v>13.4</v>
      </c>
      <c r="C144">
        <v>7.4</v>
      </c>
      <c r="D144">
        <v>9.8</v>
      </c>
      <c r="E144" s="2">
        <f t="shared" si="17"/>
        <v>6</v>
      </c>
      <c r="F144">
        <v>98</v>
      </c>
      <c r="G144">
        <v>53</v>
      </c>
      <c r="H144">
        <v>82</v>
      </c>
      <c r="I144">
        <v>1.4</v>
      </c>
      <c r="J144">
        <v>25</v>
      </c>
      <c r="K144">
        <v>9.4</v>
      </c>
      <c r="L144">
        <v>17.18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27">
        <f t="shared" si="23"/>
        <v>40319</v>
      </c>
      <c r="B145">
        <v>14.7</v>
      </c>
      <c r="C145">
        <v>8.1</v>
      </c>
      <c r="D145">
        <v>10.8</v>
      </c>
      <c r="E145" s="2">
        <f t="shared" si="17"/>
        <v>6.6</v>
      </c>
      <c r="F145">
        <v>96</v>
      </c>
      <c r="G145">
        <v>63</v>
      </c>
      <c r="H145">
        <v>82</v>
      </c>
      <c r="I145">
        <v>2.4</v>
      </c>
      <c r="J145">
        <v>7</v>
      </c>
      <c r="K145">
        <v>6</v>
      </c>
      <c r="L145">
        <v>21.43</v>
      </c>
      <c r="M145">
        <f t="shared" si="24"/>
        <v>1</v>
      </c>
      <c r="O145">
        <f t="shared" si="18"/>
        <v>1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27">
        <f t="shared" si="23"/>
        <v>40320</v>
      </c>
      <c r="B146">
        <v>17.4</v>
      </c>
      <c r="C146">
        <v>9.4</v>
      </c>
      <c r="D146">
        <v>12.7</v>
      </c>
      <c r="E146" s="2">
        <f t="shared" si="17"/>
        <v>7.999999999999998</v>
      </c>
      <c r="F146">
        <v>94</v>
      </c>
      <c r="G146">
        <v>61</v>
      </c>
      <c r="H146">
        <v>79</v>
      </c>
      <c r="I146">
        <v>0</v>
      </c>
      <c r="J146">
        <v>4</v>
      </c>
      <c r="K146">
        <v>4.6</v>
      </c>
      <c r="L146">
        <v>16.28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27">
        <f t="shared" si="23"/>
        <v>40321</v>
      </c>
      <c r="B147">
        <v>19.6</v>
      </c>
      <c r="C147">
        <v>10.5</v>
      </c>
      <c r="D147">
        <v>14.9</v>
      </c>
      <c r="E147" s="2">
        <f t="shared" si="17"/>
        <v>9.100000000000001</v>
      </c>
      <c r="F147">
        <v>87</v>
      </c>
      <c r="G147">
        <v>48</v>
      </c>
      <c r="H147">
        <v>70</v>
      </c>
      <c r="I147">
        <v>0</v>
      </c>
      <c r="J147">
        <v>13</v>
      </c>
      <c r="K147">
        <v>1.9</v>
      </c>
      <c r="L147">
        <v>25.26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27">
        <f t="shared" si="23"/>
        <v>40322</v>
      </c>
      <c r="B148">
        <v>20.8</v>
      </c>
      <c r="C148">
        <v>11.5</v>
      </c>
      <c r="D148">
        <v>15</v>
      </c>
      <c r="E148" s="2">
        <f t="shared" si="17"/>
        <v>9.3</v>
      </c>
      <c r="F148">
        <v>94</v>
      </c>
      <c r="G148">
        <v>43</v>
      </c>
      <c r="H148">
        <v>70</v>
      </c>
      <c r="I148">
        <v>0</v>
      </c>
      <c r="J148">
        <v>320</v>
      </c>
      <c r="K148">
        <v>1.3</v>
      </c>
      <c r="L148">
        <v>19.04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27">
        <f t="shared" si="23"/>
        <v>40323</v>
      </c>
      <c r="B149">
        <v>21.3</v>
      </c>
      <c r="C149">
        <v>11.3</v>
      </c>
      <c r="D149">
        <v>15.6</v>
      </c>
      <c r="E149" s="2">
        <f t="shared" si="17"/>
        <v>10</v>
      </c>
      <c r="F149">
        <v>98</v>
      </c>
      <c r="G149">
        <v>52</v>
      </c>
      <c r="H149">
        <v>85</v>
      </c>
      <c r="I149">
        <v>0</v>
      </c>
      <c r="J149">
        <v>219</v>
      </c>
      <c r="K149">
        <v>2.5</v>
      </c>
      <c r="L149">
        <v>26.82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27">
        <f t="shared" si="23"/>
        <v>40324</v>
      </c>
      <c r="B150">
        <v>20.1</v>
      </c>
      <c r="C150">
        <v>12.6</v>
      </c>
      <c r="D150">
        <v>15.2</v>
      </c>
      <c r="E150" s="2">
        <f t="shared" si="17"/>
        <v>7.500000000000002</v>
      </c>
      <c r="F150">
        <v>98</v>
      </c>
      <c r="G150">
        <v>60</v>
      </c>
      <c r="H150">
        <v>82</v>
      </c>
      <c r="I150">
        <v>0.2</v>
      </c>
      <c r="J150">
        <v>232</v>
      </c>
      <c r="K150">
        <v>7.1</v>
      </c>
      <c r="L150">
        <v>20.7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27">
        <f t="shared" si="23"/>
        <v>40325</v>
      </c>
      <c r="B151">
        <v>20.7</v>
      </c>
      <c r="C151">
        <v>12.4</v>
      </c>
      <c r="D151">
        <v>16</v>
      </c>
      <c r="E151" s="2">
        <f t="shared" si="17"/>
        <v>8.299999999999999</v>
      </c>
      <c r="F151">
        <v>74</v>
      </c>
      <c r="G151">
        <v>47</v>
      </c>
      <c r="H151">
        <v>61</v>
      </c>
      <c r="I151">
        <v>0</v>
      </c>
      <c r="J151">
        <v>238</v>
      </c>
      <c r="K151">
        <v>2.1</v>
      </c>
      <c r="L151">
        <v>19.56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27">
        <f t="shared" si="23"/>
        <v>40326</v>
      </c>
      <c r="B152">
        <v>20.7</v>
      </c>
      <c r="C152">
        <v>14.6</v>
      </c>
      <c r="D152">
        <v>17.5</v>
      </c>
      <c r="E152" s="2">
        <f t="shared" si="17"/>
        <v>6.1</v>
      </c>
      <c r="F152">
        <v>90</v>
      </c>
      <c r="G152">
        <v>54</v>
      </c>
      <c r="H152">
        <v>70</v>
      </c>
      <c r="I152">
        <v>0.2</v>
      </c>
      <c r="J152">
        <v>222</v>
      </c>
      <c r="K152">
        <v>0.3</v>
      </c>
      <c r="L152">
        <v>16.58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27">
        <f t="shared" si="23"/>
        <v>40327</v>
      </c>
      <c r="B153">
        <v>22</v>
      </c>
      <c r="C153">
        <v>13.2</v>
      </c>
      <c r="D153">
        <v>17.7</v>
      </c>
      <c r="E153" s="2">
        <f t="shared" si="17"/>
        <v>8.8</v>
      </c>
      <c r="F153">
        <v>95</v>
      </c>
      <c r="G153">
        <v>52</v>
      </c>
      <c r="H153">
        <v>74</v>
      </c>
      <c r="I153">
        <v>0</v>
      </c>
      <c r="J153">
        <v>39</v>
      </c>
      <c r="K153">
        <v>2.5</v>
      </c>
      <c r="L153">
        <v>17.71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27">
        <f t="shared" si="23"/>
        <v>40328</v>
      </c>
      <c r="B154">
        <v>21.9</v>
      </c>
      <c r="C154">
        <v>13.2</v>
      </c>
      <c r="D154">
        <v>17.5</v>
      </c>
      <c r="E154" s="2">
        <f t="shared" si="17"/>
        <v>8.7</v>
      </c>
      <c r="F154">
        <v>98</v>
      </c>
      <c r="G154">
        <v>59</v>
      </c>
      <c r="H154">
        <v>79</v>
      </c>
      <c r="I154">
        <v>0</v>
      </c>
      <c r="J154">
        <v>230</v>
      </c>
      <c r="K154">
        <v>7</v>
      </c>
      <c r="L154">
        <v>18.45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27">
        <f t="shared" si="23"/>
        <v>40329</v>
      </c>
      <c r="B155">
        <v>14.9</v>
      </c>
      <c r="C155">
        <v>10.1</v>
      </c>
      <c r="D155">
        <v>13.1</v>
      </c>
      <c r="E155" s="2">
        <f t="shared" si="17"/>
        <v>4.800000000000001</v>
      </c>
      <c r="F155">
        <v>98</v>
      </c>
      <c r="G155">
        <v>87</v>
      </c>
      <c r="H155">
        <v>97</v>
      </c>
      <c r="I155">
        <v>4.4</v>
      </c>
      <c r="J155">
        <v>240</v>
      </c>
      <c r="K155">
        <v>1.3</v>
      </c>
      <c r="L155">
        <v>4.23</v>
      </c>
      <c r="M155">
        <f t="shared" si="24"/>
        <v>1</v>
      </c>
      <c r="N155">
        <f>SUM(M125:M155)</f>
        <v>17</v>
      </c>
      <c r="O155">
        <f t="shared" si="18"/>
        <v>1</v>
      </c>
      <c r="P155">
        <f>SUM(O125:O155)</f>
        <v>8</v>
      </c>
      <c r="Q155">
        <f t="shared" si="19"/>
        <v>0</v>
      </c>
      <c r="R155">
        <f>SUM(Q125:Q155)</f>
        <v>4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28">
        <f t="shared" si="23"/>
        <v>40330</v>
      </c>
      <c r="B156">
        <v>20.9</v>
      </c>
      <c r="C156">
        <v>7.7</v>
      </c>
      <c r="D156">
        <v>13.9</v>
      </c>
      <c r="E156" s="2">
        <f t="shared" si="17"/>
        <v>13.2</v>
      </c>
      <c r="F156">
        <v>95</v>
      </c>
      <c r="G156">
        <v>32</v>
      </c>
      <c r="H156">
        <v>64</v>
      </c>
      <c r="I156">
        <v>0</v>
      </c>
      <c r="J156">
        <v>331</v>
      </c>
      <c r="K156">
        <v>3.9</v>
      </c>
      <c r="L156">
        <v>26.31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29">
        <f t="shared" si="23"/>
        <v>40331</v>
      </c>
      <c r="B157">
        <v>19</v>
      </c>
      <c r="C157">
        <v>11</v>
      </c>
      <c r="D157">
        <v>14.1</v>
      </c>
      <c r="E157" s="2">
        <f t="shared" si="17"/>
        <v>8</v>
      </c>
      <c r="F157">
        <v>98</v>
      </c>
      <c r="G157">
        <v>61</v>
      </c>
      <c r="H157">
        <v>85</v>
      </c>
      <c r="I157">
        <v>0.4</v>
      </c>
      <c r="J157">
        <v>242</v>
      </c>
      <c r="K157">
        <v>2.3</v>
      </c>
      <c r="L157">
        <v>17.36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27">
        <f t="shared" si="23"/>
        <v>40332</v>
      </c>
      <c r="B158">
        <v>18</v>
      </c>
      <c r="C158">
        <v>11.1</v>
      </c>
      <c r="D158">
        <v>13.3</v>
      </c>
      <c r="E158" s="2">
        <f t="shared" si="17"/>
        <v>6.9</v>
      </c>
      <c r="F158">
        <v>98</v>
      </c>
      <c r="G158">
        <v>60</v>
      </c>
      <c r="H158">
        <v>85</v>
      </c>
      <c r="I158">
        <v>10.8</v>
      </c>
      <c r="J158">
        <v>49</v>
      </c>
      <c r="K158">
        <v>2.8</v>
      </c>
      <c r="L158">
        <v>12.65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7">
        <f t="shared" si="23"/>
        <v>40333</v>
      </c>
      <c r="B159">
        <v>16</v>
      </c>
      <c r="C159">
        <v>9.9</v>
      </c>
      <c r="D159">
        <v>12.2</v>
      </c>
      <c r="E159" s="2">
        <f t="shared" si="17"/>
        <v>6.1</v>
      </c>
      <c r="F159">
        <v>98</v>
      </c>
      <c r="G159">
        <v>73</v>
      </c>
      <c r="H159">
        <v>90</v>
      </c>
      <c r="I159">
        <v>12.8</v>
      </c>
      <c r="J159">
        <v>27</v>
      </c>
      <c r="K159">
        <v>4.5</v>
      </c>
      <c r="L159">
        <v>10.7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7">
        <f t="shared" si="23"/>
        <v>40334</v>
      </c>
      <c r="B160">
        <v>21</v>
      </c>
      <c r="C160">
        <v>10.7</v>
      </c>
      <c r="D160">
        <v>15.9</v>
      </c>
      <c r="E160" s="2">
        <f t="shared" si="17"/>
        <v>10.3</v>
      </c>
      <c r="F160">
        <v>94</v>
      </c>
      <c r="G160">
        <v>56</v>
      </c>
      <c r="H160">
        <v>72</v>
      </c>
      <c r="I160">
        <v>0</v>
      </c>
      <c r="J160">
        <v>12</v>
      </c>
      <c r="K160">
        <v>2.5</v>
      </c>
      <c r="L160">
        <v>25.15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7">
        <f t="shared" si="23"/>
        <v>40335</v>
      </c>
      <c r="B161">
        <v>24</v>
      </c>
      <c r="C161">
        <v>12.5</v>
      </c>
      <c r="D161">
        <v>18.4</v>
      </c>
      <c r="E161" s="2">
        <f t="shared" si="17"/>
        <v>11.5</v>
      </c>
      <c r="F161">
        <v>84</v>
      </c>
      <c r="G161">
        <v>46</v>
      </c>
      <c r="H161">
        <v>66</v>
      </c>
      <c r="I161">
        <v>0</v>
      </c>
      <c r="J161">
        <v>264</v>
      </c>
      <c r="K161">
        <v>2.5</v>
      </c>
      <c r="L161">
        <v>22.24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7">
        <f t="shared" si="23"/>
        <v>40336</v>
      </c>
      <c r="B162">
        <v>22</v>
      </c>
      <c r="C162">
        <v>13.9</v>
      </c>
      <c r="D162">
        <v>17.1</v>
      </c>
      <c r="E162" s="2">
        <f t="shared" si="17"/>
        <v>8.1</v>
      </c>
      <c r="F162">
        <v>98</v>
      </c>
      <c r="G162">
        <v>66</v>
      </c>
      <c r="H162">
        <v>90</v>
      </c>
      <c r="I162">
        <v>0</v>
      </c>
      <c r="J162">
        <v>216</v>
      </c>
      <c r="K162">
        <v>1.5</v>
      </c>
      <c r="L162">
        <v>18.1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7">
        <f t="shared" si="23"/>
        <v>40337</v>
      </c>
      <c r="B163">
        <v>23.5</v>
      </c>
      <c r="C163">
        <v>14</v>
      </c>
      <c r="D163">
        <v>18.5</v>
      </c>
      <c r="E163" s="2">
        <f t="shared" si="17"/>
        <v>9.5</v>
      </c>
      <c r="F163">
        <v>98</v>
      </c>
      <c r="G163">
        <v>57</v>
      </c>
      <c r="H163">
        <v>83</v>
      </c>
      <c r="I163">
        <v>0</v>
      </c>
      <c r="J163">
        <v>220</v>
      </c>
      <c r="K163">
        <v>1.5</v>
      </c>
      <c r="L163">
        <v>22.23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7">
        <f t="shared" si="23"/>
        <v>40338</v>
      </c>
      <c r="B164">
        <v>27.2</v>
      </c>
      <c r="C164">
        <v>16</v>
      </c>
      <c r="D164">
        <v>21.8</v>
      </c>
      <c r="E164" s="2">
        <f t="shared" si="17"/>
        <v>11.2</v>
      </c>
      <c r="F164">
        <v>89</v>
      </c>
      <c r="G164">
        <v>34</v>
      </c>
      <c r="H164">
        <v>65</v>
      </c>
      <c r="I164">
        <v>0</v>
      </c>
      <c r="J164">
        <v>213</v>
      </c>
      <c r="K164">
        <v>1.5</v>
      </c>
      <c r="L164">
        <v>25.98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7">
        <f t="shared" si="23"/>
        <v>40339</v>
      </c>
      <c r="B165">
        <v>29.5</v>
      </c>
      <c r="C165">
        <v>18.6</v>
      </c>
      <c r="D165">
        <v>24.4</v>
      </c>
      <c r="E165" s="2">
        <f t="shared" si="17"/>
        <v>10.899999999999999</v>
      </c>
      <c r="F165">
        <v>73</v>
      </c>
      <c r="G165">
        <v>23</v>
      </c>
      <c r="H165">
        <v>55</v>
      </c>
      <c r="I165">
        <v>0</v>
      </c>
      <c r="J165">
        <v>195</v>
      </c>
      <c r="K165">
        <v>0.4</v>
      </c>
      <c r="L165">
        <v>23.22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7">
        <f t="shared" si="23"/>
        <v>40340</v>
      </c>
      <c r="B166">
        <v>28.2</v>
      </c>
      <c r="C166">
        <v>21</v>
      </c>
      <c r="D166">
        <v>24.4</v>
      </c>
      <c r="E166" s="2">
        <f t="shared" si="17"/>
        <v>7.199999999999999</v>
      </c>
      <c r="F166">
        <v>68</v>
      </c>
      <c r="G166">
        <v>40</v>
      </c>
      <c r="H166">
        <v>52</v>
      </c>
      <c r="I166">
        <v>0</v>
      </c>
      <c r="J166">
        <v>220</v>
      </c>
      <c r="K166">
        <v>4.6</v>
      </c>
      <c r="L166">
        <v>20.35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7">
        <f t="shared" si="23"/>
        <v>40341</v>
      </c>
      <c r="B167">
        <v>29.1</v>
      </c>
      <c r="C167">
        <v>19.7</v>
      </c>
      <c r="D167">
        <v>22.8</v>
      </c>
      <c r="E167" s="2">
        <f t="shared" si="17"/>
        <v>9.400000000000002</v>
      </c>
      <c r="F167">
        <v>73</v>
      </c>
      <c r="G167">
        <v>29</v>
      </c>
      <c r="H167">
        <v>54</v>
      </c>
      <c r="I167">
        <v>0</v>
      </c>
      <c r="J167">
        <v>220</v>
      </c>
      <c r="K167">
        <v>2</v>
      </c>
      <c r="L167">
        <v>14.32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7">
        <f t="shared" si="23"/>
        <v>40342</v>
      </c>
      <c r="B168">
        <v>26.8</v>
      </c>
      <c r="C168">
        <v>17.2</v>
      </c>
      <c r="D168">
        <v>21.5</v>
      </c>
      <c r="E168" s="2">
        <f t="shared" si="17"/>
        <v>9.600000000000001</v>
      </c>
      <c r="F168">
        <v>81</v>
      </c>
      <c r="G168">
        <v>39</v>
      </c>
      <c r="H168">
        <v>59</v>
      </c>
      <c r="I168">
        <v>0</v>
      </c>
      <c r="J168">
        <v>230</v>
      </c>
      <c r="K168">
        <v>4.7</v>
      </c>
      <c r="L168">
        <v>17.16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7">
        <f t="shared" si="23"/>
        <v>40343</v>
      </c>
      <c r="B169">
        <v>24.3</v>
      </c>
      <c r="C169">
        <v>15.7</v>
      </c>
      <c r="D169">
        <v>20</v>
      </c>
      <c r="E169" s="2">
        <f t="shared" si="17"/>
        <v>8.600000000000001</v>
      </c>
      <c r="F169">
        <v>98</v>
      </c>
      <c r="G169">
        <v>51</v>
      </c>
      <c r="H169">
        <v>74</v>
      </c>
      <c r="I169">
        <v>0</v>
      </c>
      <c r="J169">
        <v>233</v>
      </c>
      <c r="K169">
        <v>2.5</v>
      </c>
      <c r="L169">
        <v>16.25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7">
        <f t="shared" si="23"/>
        <v>40344</v>
      </c>
      <c r="B170">
        <v>27.3</v>
      </c>
      <c r="C170">
        <v>17.9</v>
      </c>
      <c r="D170">
        <v>22.4</v>
      </c>
      <c r="E170" s="2">
        <f t="shared" si="17"/>
        <v>9.400000000000002</v>
      </c>
      <c r="F170">
        <v>87</v>
      </c>
      <c r="G170">
        <v>42</v>
      </c>
      <c r="H170">
        <v>63</v>
      </c>
      <c r="I170">
        <v>0</v>
      </c>
      <c r="J170">
        <v>201</v>
      </c>
      <c r="K170">
        <v>4.9</v>
      </c>
      <c r="L170">
        <v>14.98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7">
        <f t="shared" si="23"/>
        <v>40345</v>
      </c>
      <c r="B171">
        <v>23.8</v>
      </c>
      <c r="C171">
        <v>16.6</v>
      </c>
      <c r="D171">
        <v>20</v>
      </c>
      <c r="E171" s="2">
        <f t="shared" si="17"/>
        <v>7.199999999999999</v>
      </c>
      <c r="F171">
        <v>96</v>
      </c>
      <c r="G171">
        <v>48</v>
      </c>
      <c r="H171">
        <v>69</v>
      </c>
      <c r="I171">
        <v>0</v>
      </c>
      <c r="J171">
        <v>236</v>
      </c>
      <c r="K171">
        <v>3.5</v>
      </c>
      <c r="L171">
        <v>17.92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7">
        <f t="shared" si="23"/>
        <v>40346</v>
      </c>
      <c r="B172">
        <v>26.1</v>
      </c>
      <c r="C172">
        <v>15.6</v>
      </c>
      <c r="D172">
        <v>20.8</v>
      </c>
      <c r="E172" s="2">
        <f t="shared" si="17"/>
        <v>10.500000000000002</v>
      </c>
      <c r="F172">
        <v>74</v>
      </c>
      <c r="G172">
        <v>32</v>
      </c>
      <c r="H172">
        <v>54</v>
      </c>
      <c r="I172">
        <v>0</v>
      </c>
      <c r="J172">
        <v>240</v>
      </c>
      <c r="K172">
        <v>2.9</v>
      </c>
      <c r="L172">
        <v>17.66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7">
        <f t="shared" si="23"/>
        <v>40347</v>
      </c>
      <c r="B173">
        <v>24.8</v>
      </c>
      <c r="C173">
        <v>15.8</v>
      </c>
      <c r="D173">
        <v>19.9</v>
      </c>
      <c r="E173" s="2">
        <f t="shared" si="17"/>
        <v>9</v>
      </c>
      <c r="F173">
        <v>90</v>
      </c>
      <c r="G173">
        <v>44</v>
      </c>
      <c r="H173">
        <v>62</v>
      </c>
      <c r="I173">
        <v>0</v>
      </c>
      <c r="J173">
        <v>232</v>
      </c>
      <c r="K173">
        <v>3.5</v>
      </c>
      <c r="L173">
        <v>13.19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7">
        <f t="shared" si="23"/>
        <v>40348</v>
      </c>
      <c r="B174">
        <v>20.2</v>
      </c>
      <c r="C174">
        <v>12</v>
      </c>
      <c r="D174">
        <v>15.7</v>
      </c>
      <c r="E174" s="2">
        <f t="shared" si="17"/>
        <v>8.2</v>
      </c>
      <c r="F174">
        <v>98</v>
      </c>
      <c r="G174">
        <v>48</v>
      </c>
      <c r="H174">
        <v>81</v>
      </c>
      <c r="I174">
        <v>3.2</v>
      </c>
      <c r="J174">
        <v>236</v>
      </c>
      <c r="K174">
        <v>3.9</v>
      </c>
      <c r="L174">
        <v>16.4</v>
      </c>
      <c r="M174">
        <f t="shared" si="25"/>
        <v>1</v>
      </c>
      <c r="O174">
        <f t="shared" si="18"/>
        <v>1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7">
        <f t="shared" si="23"/>
        <v>40349</v>
      </c>
      <c r="B175">
        <v>17.7</v>
      </c>
      <c r="C175">
        <v>11.4</v>
      </c>
      <c r="D175">
        <v>13</v>
      </c>
      <c r="E175" s="2">
        <f t="shared" si="17"/>
        <v>6.299999999999999</v>
      </c>
      <c r="F175">
        <v>98</v>
      </c>
      <c r="G175">
        <v>77</v>
      </c>
      <c r="H175">
        <v>97</v>
      </c>
      <c r="I175">
        <v>8.2</v>
      </c>
      <c r="J175">
        <v>222</v>
      </c>
      <c r="K175">
        <v>0.9</v>
      </c>
      <c r="L175">
        <v>9.09</v>
      </c>
      <c r="M175">
        <f t="shared" si="25"/>
        <v>1</v>
      </c>
      <c r="O175">
        <f t="shared" si="18"/>
        <v>1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7">
        <f t="shared" si="23"/>
        <v>40350</v>
      </c>
      <c r="B176">
        <v>12.9</v>
      </c>
      <c r="C176">
        <v>9.3</v>
      </c>
      <c r="D176">
        <v>10.7</v>
      </c>
      <c r="E176" s="2">
        <f t="shared" si="17"/>
        <v>3.5999999999999996</v>
      </c>
      <c r="F176">
        <v>98</v>
      </c>
      <c r="G176">
        <v>88</v>
      </c>
      <c r="H176">
        <v>98</v>
      </c>
      <c r="I176">
        <v>12</v>
      </c>
      <c r="J176">
        <v>246</v>
      </c>
      <c r="K176">
        <v>5.5</v>
      </c>
      <c r="L176">
        <v>7.21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7">
        <f t="shared" si="23"/>
        <v>40351</v>
      </c>
      <c r="B177">
        <v>17.2</v>
      </c>
      <c r="C177">
        <v>9.6</v>
      </c>
      <c r="D177">
        <v>13</v>
      </c>
      <c r="E177" s="2">
        <f t="shared" si="17"/>
        <v>7.6</v>
      </c>
      <c r="F177">
        <v>98</v>
      </c>
      <c r="G177">
        <v>62</v>
      </c>
      <c r="H177">
        <v>84</v>
      </c>
      <c r="I177">
        <v>1.8</v>
      </c>
      <c r="J177">
        <v>357</v>
      </c>
      <c r="K177">
        <v>4.1</v>
      </c>
      <c r="L177">
        <v>11.05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7">
        <f t="shared" si="23"/>
        <v>40352</v>
      </c>
      <c r="B178">
        <v>18.6</v>
      </c>
      <c r="C178">
        <v>11.1</v>
      </c>
      <c r="D178">
        <v>13.9</v>
      </c>
      <c r="E178" s="2">
        <f t="shared" si="17"/>
        <v>7.500000000000002</v>
      </c>
      <c r="F178">
        <v>98</v>
      </c>
      <c r="G178">
        <v>49</v>
      </c>
      <c r="H178">
        <v>79</v>
      </c>
      <c r="I178">
        <v>2.4</v>
      </c>
      <c r="J178">
        <v>356</v>
      </c>
      <c r="K178">
        <v>4.5</v>
      </c>
      <c r="L178">
        <v>12.92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7">
        <f t="shared" si="23"/>
        <v>40353</v>
      </c>
      <c r="B179">
        <v>21</v>
      </c>
      <c r="C179">
        <v>10.5</v>
      </c>
      <c r="D179">
        <v>15.7</v>
      </c>
      <c r="E179" s="2">
        <f t="shared" si="17"/>
        <v>10.5</v>
      </c>
      <c r="F179">
        <v>79</v>
      </c>
      <c r="G179">
        <v>43</v>
      </c>
      <c r="H179">
        <v>60</v>
      </c>
      <c r="I179">
        <v>0</v>
      </c>
      <c r="J179">
        <v>6</v>
      </c>
      <c r="K179">
        <v>5.7</v>
      </c>
      <c r="L179">
        <v>24.5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7">
        <f t="shared" si="23"/>
        <v>40354</v>
      </c>
      <c r="B180">
        <v>22.2</v>
      </c>
      <c r="C180">
        <v>12.3</v>
      </c>
      <c r="D180">
        <v>17</v>
      </c>
      <c r="E180" s="2">
        <f t="shared" si="17"/>
        <v>9.899999999999999</v>
      </c>
      <c r="F180">
        <v>69</v>
      </c>
      <c r="G180">
        <v>37</v>
      </c>
      <c r="H180">
        <v>54</v>
      </c>
      <c r="I180">
        <v>0</v>
      </c>
      <c r="J180">
        <v>11</v>
      </c>
      <c r="K180">
        <v>3.9</v>
      </c>
      <c r="L180">
        <v>23.2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7">
        <f t="shared" si="23"/>
        <v>40355</v>
      </c>
      <c r="B181">
        <v>22.6</v>
      </c>
      <c r="C181">
        <v>13.5</v>
      </c>
      <c r="D181">
        <v>17.5</v>
      </c>
      <c r="E181" s="2">
        <f t="shared" si="17"/>
        <v>9.100000000000001</v>
      </c>
      <c r="F181">
        <v>84</v>
      </c>
      <c r="G181">
        <v>43</v>
      </c>
      <c r="H181">
        <v>60</v>
      </c>
      <c r="I181">
        <v>0.6</v>
      </c>
      <c r="J181">
        <v>288</v>
      </c>
      <c r="K181">
        <v>2.6</v>
      </c>
      <c r="L181">
        <v>19.27</v>
      </c>
      <c r="M181">
        <f t="shared" si="25"/>
        <v>1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7">
        <f t="shared" si="23"/>
        <v>40356</v>
      </c>
      <c r="B182">
        <v>21.4</v>
      </c>
      <c r="C182">
        <v>13.7</v>
      </c>
      <c r="D182">
        <v>17.3</v>
      </c>
      <c r="E182" s="2">
        <f t="shared" si="17"/>
        <v>7.699999999999999</v>
      </c>
      <c r="F182">
        <v>85</v>
      </c>
      <c r="G182">
        <v>53</v>
      </c>
      <c r="H182">
        <v>65</v>
      </c>
      <c r="I182">
        <v>0.2</v>
      </c>
      <c r="J182">
        <v>5</v>
      </c>
      <c r="K182">
        <v>5.6</v>
      </c>
      <c r="L182">
        <v>15.2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7">
        <f t="shared" si="23"/>
        <v>40357</v>
      </c>
      <c r="B183">
        <v>24.1</v>
      </c>
      <c r="C183">
        <v>14.6</v>
      </c>
      <c r="D183">
        <v>19.2</v>
      </c>
      <c r="E183" s="2">
        <f t="shared" si="17"/>
        <v>9.500000000000002</v>
      </c>
      <c r="F183">
        <v>70</v>
      </c>
      <c r="G183">
        <v>43</v>
      </c>
      <c r="H183">
        <v>57</v>
      </c>
      <c r="I183">
        <v>0</v>
      </c>
      <c r="J183">
        <v>7</v>
      </c>
      <c r="K183">
        <v>4.3</v>
      </c>
      <c r="L183">
        <v>23.37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7">
        <f t="shared" si="23"/>
        <v>40358</v>
      </c>
      <c r="B184">
        <v>25.3</v>
      </c>
      <c r="C184">
        <v>16</v>
      </c>
      <c r="D184">
        <v>20.5</v>
      </c>
      <c r="E184" s="2">
        <f t="shared" si="17"/>
        <v>9.3</v>
      </c>
      <c r="F184">
        <v>69</v>
      </c>
      <c r="G184">
        <v>42</v>
      </c>
      <c r="H184">
        <v>52</v>
      </c>
      <c r="I184">
        <v>0</v>
      </c>
      <c r="J184">
        <v>0</v>
      </c>
      <c r="K184">
        <v>5</v>
      </c>
      <c r="L184">
        <v>22.54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7">
        <f t="shared" si="23"/>
        <v>40359</v>
      </c>
      <c r="B185">
        <v>26.8</v>
      </c>
      <c r="C185">
        <v>16.6</v>
      </c>
      <c r="D185">
        <v>21.3</v>
      </c>
      <c r="E185" s="2">
        <f t="shared" si="17"/>
        <v>10.2</v>
      </c>
      <c r="F185">
        <v>72</v>
      </c>
      <c r="G185">
        <v>35</v>
      </c>
      <c r="H185">
        <v>53</v>
      </c>
      <c r="I185">
        <v>0</v>
      </c>
      <c r="J185">
        <v>6</v>
      </c>
      <c r="K185">
        <v>4.2</v>
      </c>
      <c r="L185">
        <v>18.91</v>
      </c>
      <c r="M185">
        <f t="shared" si="25"/>
        <v>0</v>
      </c>
      <c r="N185">
        <f>SUM(M156:M185)</f>
        <v>10</v>
      </c>
      <c r="O185">
        <f t="shared" si="18"/>
        <v>0</v>
      </c>
      <c r="P185">
        <f>SUM(O156:O185)</f>
        <v>7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27">
        <f t="shared" si="23"/>
        <v>40360</v>
      </c>
      <c r="B186">
        <v>26.3</v>
      </c>
      <c r="C186">
        <v>17.5</v>
      </c>
      <c r="D186">
        <v>21.4</v>
      </c>
      <c r="E186" s="2">
        <f t="shared" si="17"/>
        <v>8.8</v>
      </c>
      <c r="F186">
        <v>74</v>
      </c>
      <c r="G186">
        <v>36</v>
      </c>
      <c r="H186">
        <v>54</v>
      </c>
      <c r="I186">
        <v>0</v>
      </c>
      <c r="J186">
        <v>355</v>
      </c>
      <c r="K186">
        <v>4.2</v>
      </c>
      <c r="L186">
        <v>12.56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7">
        <f t="shared" si="23"/>
        <v>40361</v>
      </c>
      <c r="B187">
        <v>27.4</v>
      </c>
      <c r="C187">
        <v>17.9</v>
      </c>
      <c r="D187">
        <v>22.5</v>
      </c>
      <c r="E187" s="2">
        <f t="shared" si="17"/>
        <v>9.5</v>
      </c>
      <c r="F187">
        <v>65</v>
      </c>
      <c r="G187">
        <v>33</v>
      </c>
      <c r="H187">
        <v>51</v>
      </c>
      <c r="I187">
        <v>0</v>
      </c>
      <c r="J187">
        <v>12</v>
      </c>
      <c r="K187">
        <v>1.7</v>
      </c>
      <c r="L187">
        <v>17.3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7">
        <f t="shared" si="23"/>
        <v>40362</v>
      </c>
      <c r="B188">
        <v>28.6</v>
      </c>
      <c r="C188">
        <v>17.8</v>
      </c>
      <c r="D188">
        <v>22.6</v>
      </c>
      <c r="E188" s="2">
        <f t="shared" si="17"/>
        <v>10.8</v>
      </c>
      <c r="F188">
        <v>72</v>
      </c>
      <c r="G188">
        <v>34</v>
      </c>
      <c r="H188">
        <v>55</v>
      </c>
      <c r="I188">
        <v>0</v>
      </c>
      <c r="J188">
        <v>348</v>
      </c>
      <c r="K188">
        <v>1.9</v>
      </c>
      <c r="L188">
        <v>12.45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7">
        <f t="shared" si="23"/>
        <v>40363</v>
      </c>
      <c r="B189">
        <v>27.8</v>
      </c>
      <c r="C189">
        <v>17.6</v>
      </c>
      <c r="D189">
        <v>22</v>
      </c>
      <c r="E189" s="2">
        <f t="shared" si="17"/>
        <v>10.2</v>
      </c>
      <c r="F189">
        <v>88</v>
      </c>
      <c r="G189">
        <v>49</v>
      </c>
      <c r="H189">
        <v>69</v>
      </c>
      <c r="I189">
        <v>0</v>
      </c>
      <c r="J189">
        <v>231</v>
      </c>
      <c r="K189">
        <v>2</v>
      </c>
      <c r="L189">
        <v>16.89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7">
        <f t="shared" si="23"/>
        <v>40364</v>
      </c>
      <c r="B190">
        <v>26.7</v>
      </c>
      <c r="C190">
        <v>18.2</v>
      </c>
      <c r="D190">
        <v>21.2</v>
      </c>
      <c r="E190" s="2">
        <f t="shared" si="17"/>
        <v>8.5</v>
      </c>
      <c r="F190">
        <v>98</v>
      </c>
      <c r="G190">
        <v>56</v>
      </c>
      <c r="H190">
        <v>84</v>
      </c>
      <c r="I190">
        <v>0</v>
      </c>
      <c r="J190">
        <v>224</v>
      </c>
      <c r="K190">
        <v>1.6</v>
      </c>
      <c r="L190">
        <v>13.5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7">
        <f t="shared" si="23"/>
        <v>40365</v>
      </c>
      <c r="B191">
        <v>27.3</v>
      </c>
      <c r="C191">
        <v>17.2</v>
      </c>
      <c r="D191">
        <v>20.7</v>
      </c>
      <c r="E191" s="2">
        <f t="shared" si="17"/>
        <v>10.100000000000001</v>
      </c>
      <c r="F191">
        <v>98</v>
      </c>
      <c r="G191">
        <v>46</v>
      </c>
      <c r="H191">
        <v>82</v>
      </c>
      <c r="I191">
        <v>34.8</v>
      </c>
      <c r="J191">
        <v>67</v>
      </c>
      <c r="K191">
        <v>2.2</v>
      </c>
      <c r="L191">
        <v>8.95</v>
      </c>
      <c r="M191">
        <f t="shared" si="25"/>
        <v>1</v>
      </c>
      <c r="O191">
        <f t="shared" si="18"/>
        <v>1</v>
      </c>
      <c r="Q191">
        <f t="shared" si="19"/>
        <v>1</v>
      </c>
      <c r="S191">
        <f t="shared" si="20"/>
        <v>1</v>
      </c>
      <c r="U191">
        <f t="shared" si="21"/>
        <v>0</v>
      </c>
      <c r="W191">
        <f t="shared" si="22"/>
        <v>0</v>
      </c>
    </row>
    <row r="192" spans="1:23" ht="12.75">
      <c r="A192" s="27">
        <f t="shared" si="23"/>
        <v>40366</v>
      </c>
      <c r="B192">
        <v>26</v>
      </c>
      <c r="C192">
        <v>16.5</v>
      </c>
      <c r="D192">
        <v>20.2</v>
      </c>
      <c r="E192" s="2">
        <f t="shared" si="17"/>
        <v>9.5</v>
      </c>
      <c r="F192">
        <v>96</v>
      </c>
      <c r="G192">
        <v>41</v>
      </c>
      <c r="H192">
        <v>69</v>
      </c>
      <c r="I192">
        <v>5.6</v>
      </c>
      <c r="J192">
        <v>20</v>
      </c>
      <c r="K192">
        <v>5.7</v>
      </c>
      <c r="L192">
        <v>11.33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7">
        <f t="shared" si="23"/>
        <v>40367</v>
      </c>
      <c r="B193">
        <v>22.7</v>
      </c>
      <c r="C193">
        <v>14.6</v>
      </c>
      <c r="D193">
        <v>18.5</v>
      </c>
      <c r="E193" s="2">
        <f t="shared" si="17"/>
        <v>8.1</v>
      </c>
      <c r="F193">
        <v>85</v>
      </c>
      <c r="G193">
        <v>32</v>
      </c>
      <c r="H193">
        <v>56</v>
      </c>
      <c r="I193">
        <v>0</v>
      </c>
      <c r="J193">
        <v>20</v>
      </c>
      <c r="K193">
        <v>2.9</v>
      </c>
      <c r="L193">
        <v>19.1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7">
        <f t="shared" si="23"/>
        <v>40368</v>
      </c>
      <c r="B194">
        <v>25.7</v>
      </c>
      <c r="C194">
        <v>15.1</v>
      </c>
      <c r="D194">
        <v>20.1</v>
      </c>
      <c r="E194" s="2">
        <f t="shared" si="17"/>
        <v>10.6</v>
      </c>
      <c r="F194">
        <v>59</v>
      </c>
      <c r="G194">
        <v>28</v>
      </c>
      <c r="H194">
        <v>43</v>
      </c>
      <c r="I194">
        <v>0</v>
      </c>
      <c r="J194">
        <v>16</v>
      </c>
      <c r="K194">
        <v>5.6</v>
      </c>
      <c r="L194">
        <v>18.91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7">
        <f t="shared" si="23"/>
        <v>40369</v>
      </c>
      <c r="B195">
        <v>26.1</v>
      </c>
      <c r="C195">
        <v>16.5</v>
      </c>
      <c r="D195">
        <v>21.3</v>
      </c>
      <c r="E195" s="2">
        <f t="shared" si="17"/>
        <v>9.600000000000001</v>
      </c>
      <c r="F195">
        <v>51</v>
      </c>
      <c r="G195">
        <v>25</v>
      </c>
      <c r="H195">
        <v>39</v>
      </c>
      <c r="I195">
        <v>0</v>
      </c>
      <c r="J195">
        <v>12</v>
      </c>
      <c r="K195">
        <v>4.8</v>
      </c>
      <c r="L195">
        <v>18.4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7">
        <f t="shared" si="23"/>
        <v>40370</v>
      </c>
      <c r="B196">
        <v>28.9</v>
      </c>
      <c r="C196">
        <v>18.3</v>
      </c>
      <c r="D196">
        <v>22.8</v>
      </c>
      <c r="E196" s="2">
        <f t="shared" si="17"/>
        <v>10.599999999999998</v>
      </c>
      <c r="F196">
        <v>59</v>
      </c>
      <c r="G196">
        <v>26</v>
      </c>
      <c r="H196">
        <v>41</v>
      </c>
      <c r="I196">
        <v>0</v>
      </c>
      <c r="J196">
        <v>6</v>
      </c>
      <c r="K196">
        <v>4.3</v>
      </c>
      <c r="L196">
        <v>17.69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7">
        <f t="shared" si="23"/>
        <v>40371</v>
      </c>
      <c r="B197">
        <v>27.6</v>
      </c>
      <c r="C197">
        <v>18.1</v>
      </c>
      <c r="D197">
        <v>22.6</v>
      </c>
      <c r="E197" s="2">
        <f t="shared" si="17"/>
        <v>9.5</v>
      </c>
      <c r="F197">
        <v>85</v>
      </c>
      <c r="G197">
        <v>36</v>
      </c>
      <c r="H197">
        <v>59</v>
      </c>
      <c r="I197">
        <v>0</v>
      </c>
      <c r="J197">
        <v>224</v>
      </c>
      <c r="K197">
        <v>2.7</v>
      </c>
      <c r="L197">
        <v>17.18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7">
        <f t="shared" si="23"/>
        <v>40372</v>
      </c>
      <c r="B198">
        <v>26.9</v>
      </c>
      <c r="C198">
        <v>19</v>
      </c>
      <c r="D198">
        <v>22.1</v>
      </c>
      <c r="E198" s="2">
        <f aca="true" t="shared" si="26" ref="E198:E261">(B198-C198)</f>
        <v>7.899999999999999</v>
      </c>
      <c r="F198">
        <v>98</v>
      </c>
      <c r="G198">
        <v>57</v>
      </c>
      <c r="H198">
        <v>85</v>
      </c>
      <c r="I198">
        <v>0</v>
      </c>
      <c r="J198">
        <v>222</v>
      </c>
      <c r="K198">
        <v>2.7</v>
      </c>
      <c r="L198">
        <v>14.65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7">
        <f aca="true" t="shared" si="32" ref="A199:A262">A198+1</f>
        <v>40373</v>
      </c>
      <c r="B199">
        <v>29.1</v>
      </c>
      <c r="C199">
        <v>19.5</v>
      </c>
      <c r="D199">
        <v>23.4</v>
      </c>
      <c r="E199" s="2">
        <f t="shared" si="26"/>
        <v>9.600000000000001</v>
      </c>
      <c r="F199">
        <v>98</v>
      </c>
      <c r="G199">
        <v>49</v>
      </c>
      <c r="H199">
        <v>83</v>
      </c>
      <c r="I199">
        <v>0</v>
      </c>
      <c r="J199">
        <v>216</v>
      </c>
      <c r="K199">
        <v>2.5</v>
      </c>
      <c r="L199">
        <v>15.55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7">
        <f t="shared" si="32"/>
        <v>40374</v>
      </c>
      <c r="B200">
        <v>30.9</v>
      </c>
      <c r="C200">
        <v>19.8</v>
      </c>
      <c r="D200">
        <v>25.2</v>
      </c>
      <c r="E200" s="2">
        <f t="shared" si="26"/>
        <v>11.099999999999998</v>
      </c>
      <c r="F200">
        <v>98</v>
      </c>
      <c r="G200">
        <v>39</v>
      </c>
      <c r="H200">
        <v>71</v>
      </c>
      <c r="I200">
        <v>5.8</v>
      </c>
      <c r="J200">
        <v>204</v>
      </c>
      <c r="K200">
        <v>0.8</v>
      </c>
      <c r="L200">
        <v>17.3</v>
      </c>
      <c r="M200">
        <f t="shared" si="25"/>
        <v>1</v>
      </c>
      <c r="O200">
        <f t="shared" si="27"/>
        <v>1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7">
        <f t="shared" si="32"/>
        <v>40375</v>
      </c>
      <c r="B201">
        <v>32.4</v>
      </c>
      <c r="C201">
        <v>23.3</v>
      </c>
      <c r="D201">
        <v>27.5</v>
      </c>
      <c r="E201" s="2">
        <f t="shared" si="26"/>
        <v>9.099999999999998</v>
      </c>
      <c r="F201">
        <v>63</v>
      </c>
      <c r="G201">
        <v>29</v>
      </c>
      <c r="H201">
        <v>42</v>
      </c>
      <c r="I201">
        <v>0</v>
      </c>
      <c r="J201">
        <v>192</v>
      </c>
      <c r="K201">
        <v>3.4</v>
      </c>
      <c r="L201">
        <v>17.42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7">
        <f t="shared" si="32"/>
        <v>40376</v>
      </c>
      <c r="B202">
        <v>31.5</v>
      </c>
      <c r="C202">
        <v>22.9</v>
      </c>
      <c r="D202">
        <v>26.3</v>
      </c>
      <c r="E202" s="2">
        <f t="shared" si="26"/>
        <v>8.600000000000001</v>
      </c>
      <c r="F202">
        <v>70</v>
      </c>
      <c r="G202">
        <v>29</v>
      </c>
      <c r="H202">
        <v>52</v>
      </c>
      <c r="I202">
        <v>0</v>
      </c>
      <c r="J202">
        <v>224</v>
      </c>
      <c r="K202">
        <v>2.1</v>
      </c>
      <c r="L202">
        <v>16.3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7">
        <f t="shared" si="32"/>
        <v>40377</v>
      </c>
      <c r="B203">
        <v>30.5</v>
      </c>
      <c r="C203">
        <v>19.3</v>
      </c>
      <c r="D203">
        <v>23.1</v>
      </c>
      <c r="E203" s="2">
        <f t="shared" si="26"/>
        <v>11.2</v>
      </c>
      <c r="F203">
        <v>95</v>
      </c>
      <c r="G203">
        <v>40</v>
      </c>
      <c r="H203">
        <v>70</v>
      </c>
      <c r="I203">
        <v>4.2</v>
      </c>
      <c r="J203">
        <v>168</v>
      </c>
      <c r="K203">
        <v>1.5</v>
      </c>
      <c r="L203">
        <v>12.52</v>
      </c>
      <c r="M203">
        <f t="shared" si="25"/>
        <v>1</v>
      </c>
      <c r="O203">
        <f t="shared" si="27"/>
        <v>1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7">
        <f t="shared" si="32"/>
        <v>40378</v>
      </c>
      <c r="B204">
        <v>28.6</v>
      </c>
      <c r="C204">
        <v>18.7</v>
      </c>
      <c r="D204">
        <v>22.6</v>
      </c>
      <c r="E204" s="2">
        <f t="shared" si="26"/>
        <v>9.900000000000002</v>
      </c>
      <c r="F204">
        <v>97</v>
      </c>
      <c r="G204">
        <v>43</v>
      </c>
      <c r="H204">
        <v>70</v>
      </c>
      <c r="I204">
        <v>0</v>
      </c>
      <c r="J204">
        <v>34</v>
      </c>
      <c r="K204">
        <v>3</v>
      </c>
      <c r="L204">
        <v>15.84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7">
        <f t="shared" si="32"/>
        <v>40379</v>
      </c>
      <c r="B205">
        <v>29.2</v>
      </c>
      <c r="C205">
        <v>18.9</v>
      </c>
      <c r="D205">
        <v>22.7</v>
      </c>
      <c r="E205" s="2">
        <f t="shared" si="26"/>
        <v>10.3</v>
      </c>
      <c r="F205">
        <v>97</v>
      </c>
      <c r="G205">
        <v>36</v>
      </c>
      <c r="H205">
        <v>66</v>
      </c>
      <c r="I205">
        <v>0</v>
      </c>
      <c r="J205">
        <v>36</v>
      </c>
      <c r="K205">
        <v>2.4</v>
      </c>
      <c r="L205">
        <v>15.94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7">
        <f t="shared" si="32"/>
        <v>40380</v>
      </c>
      <c r="B206">
        <v>28.3</v>
      </c>
      <c r="C206">
        <v>16.9</v>
      </c>
      <c r="D206">
        <v>22.2</v>
      </c>
      <c r="E206" s="2">
        <f t="shared" si="26"/>
        <v>11.400000000000002</v>
      </c>
      <c r="F206">
        <v>96</v>
      </c>
      <c r="G206">
        <v>43</v>
      </c>
      <c r="H206">
        <v>70</v>
      </c>
      <c r="I206">
        <v>22.4</v>
      </c>
      <c r="J206">
        <v>226</v>
      </c>
      <c r="K206">
        <v>2.7</v>
      </c>
      <c r="L206">
        <v>14.69</v>
      </c>
      <c r="M206">
        <f t="shared" si="25"/>
        <v>1</v>
      </c>
      <c r="O206">
        <f t="shared" si="27"/>
        <v>1</v>
      </c>
      <c r="Q206">
        <f t="shared" si="28"/>
        <v>1</v>
      </c>
      <c r="S206">
        <f t="shared" si="29"/>
        <v>1</v>
      </c>
      <c r="U206">
        <f t="shared" si="30"/>
        <v>0</v>
      </c>
      <c r="W206">
        <f t="shared" si="31"/>
        <v>0</v>
      </c>
    </row>
    <row r="207" spans="1:23" ht="12.75">
      <c r="A207" s="27">
        <f t="shared" si="32"/>
        <v>40381</v>
      </c>
      <c r="B207">
        <v>28.5</v>
      </c>
      <c r="C207">
        <v>17.7</v>
      </c>
      <c r="D207">
        <v>23.1</v>
      </c>
      <c r="E207" s="2">
        <f t="shared" si="26"/>
        <v>10.8</v>
      </c>
      <c r="F207">
        <v>89</v>
      </c>
      <c r="G207">
        <v>40</v>
      </c>
      <c r="H207">
        <v>70</v>
      </c>
      <c r="I207">
        <v>0</v>
      </c>
      <c r="J207">
        <v>210</v>
      </c>
      <c r="K207">
        <v>2.7</v>
      </c>
      <c r="L207">
        <v>17.08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7">
        <f t="shared" si="32"/>
        <v>40382</v>
      </c>
      <c r="B208">
        <v>29.7</v>
      </c>
      <c r="C208">
        <v>19.1</v>
      </c>
      <c r="D208">
        <v>23.8</v>
      </c>
      <c r="E208" s="2">
        <f t="shared" si="26"/>
        <v>10.599999999999998</v>
      </c>
      <c r="F208">
        <v>98</v>
      </c>
      <c r="G208">
        <v>43</v>
      </c>
      <c r="H208">
        <v>71</v>
      </c>
      <c r="I208">
        <v>0</v>
      </c>
      <c r="J208">
        <v>224</v>
      </c>
      <c r="K208">
        <v>2.2</v>
      </c>
      <c r="L208">
        <v>16.98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7">
        <f t="shared" si="32"/>
        <v>40383</v>
      </c>
      <c r="B209">
        <v>24.5</v>
      </c>
      <c r="C209">
        <v>16.6</v>
      </c>
      <c r="D209">
        <v>20.6</v>
      </c>
      <c r="E209" s="2">
        <f t="shared" si="26"/>
        <v>7.899999999999999</v>
      </c>
      <c r="F209">
        <v>98</v>
      </c>
      <c r="G209">
        <v>54</v>
      </c>
      <c r="H209">
        <v>79</v>
      </c>
      <c r="I209">
        <v>5.6</v>
      </c>
      <c r="J209">
        <v>248</v>
      </c>
      <c r="K209">
        <v>2.9</v>
      </c>
      <c r="L209">
        <v>13.38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7">
        <f t="shared" si="32"/>
        <v>40384</v>
      </c>
      <c r="B210">
        <v>21.6</v>
      </c>
      <c r="C210">
        <v>14.6</v>
      </c>
      <c r="D210">
        <v>17.8</v>
      </c>
      <c r="E210" s="2">
        <f t="shared" si="26"/>
        <v>7.000000000000002</v>
      </c>
      <c r="F210">
        <v>78</v>
      </c>
      <c r="G210">
        <v>47</v>
      </c>
      <c r="H210">
        <v>66</v>
      </c>
      <c r="I210">
        <v>0</v>
      </c>
      <c r="J210">
        <v>8</v>
      </c>
      <c r="K210">
        <v>6.3</v>
      </c>
      <c r="L210">
        <v>16.82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7">
        <f t="shared" si="32"/>
        <v>40385</v>
      </c>
      <c r="B211">
        <v>21.1</v>
      </c>
      <c r="C211">
        <v>13.5</v>
      </c>
      <c r="D211">
        <v>16.9</v>
      </c>
      <c r="E211" s="2">
        <f t="shared" si="26"/>
        <v>7.600000000000001</v>
      </c>
      <c r="F211">
        <v>83</v>
      </c>
      <c r="G211">
        <v>47</v>
      </c>
      <c r="H211">
        <v>65</v>
      </c>
      <c r="I211">
        <v>0</v>
      </c>
      <c r="J211">
        <v>5</v>
      </c>
      <c r="K211">
        <v>2.4</v>
      </c>
      <c r="L211">
        <v>14.06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7">
        <f t="shared" si="32"/>
        <v>40386</v>
      </c>
      <c r="B212">
        <v>22.5</v>
      </c>
      <c r="C212">
        <v>13.7</v>
      </c>
      <c r="D212">
        <v>17.4</v>
      </c>
      <c r="E212" s="2">
        <f t="shared" si="26"/>
        <v>8.8</v>
      </c>
      <c r="F212">
        <v>86</v>
      </c>
      <c r="G212">
        <v>37</v>
      </c>
      <c r="H212">
        <v>61</v>
      </c>
      <c r="I212">
        <v>3</v>
      </c>
      <c r="J212">
        <v>359</v>
      </c>
      <c r="K212">
        <v>2.5</v>
      </c>
      <c r="L212">
        <v>11.6</v>
      </c>
      <c r="M212">
        <f t="shared" si="33"/>
        <v>1</v>
      </c>
      <c r="O212">
        <f t="shared" si="27"/>
        <v>1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7">
        <f t="shared" si="32"/>
        <v>40387</v>
      </c>
      <c r="B213">
        <v>23.8</v>
      </c>
      <c r="C213">
        <v>14.1</v>
      </c>
      <c r="D213">
        <v>18.8</v>
      </c>
      <c r="E213" s="2">
        <f t="shared" si="26"/>
        <v>9.700000000000001</v>
      </c>
      <c r="F213">
        <v>82</v>
      </c>
      <c r="G213">
        <v>40</v>
      </c>
      <c r="H213">
        <v>61</v>
      </c>
      <c r="I213">
        <v>0</v>
      </c>
      <c r="J213">
        <v>236</v>
      </c>
      <c r="K213">
        <v>3.1</v>
      </c>
      <c r="L213">
        <v>17.43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7">
        <f t="shared" si="32"/>
        <v>40388</v>
      </c>
      <c r="B214">
        <v>23.7</v>
      </c>
      <c r="C214">
        <v>15.6</v>
      </c>
      <c r="D214">
        <v>19.1</v>
      </c>
      <c r="E214" s="2">
        <f t="shared" si="26"/>
        <v>8.1</v>
      </c>
      <c r="F214">
        <v>94</v>
      </c>
      <c r="G214">
        <v>48</v>
      </c>
      <c r="H214">
        <v>73</v>
      </c>
      <c r="I214">
        <v>0</v>
      </c>
      <c r="J214">
        <v>232</v>
      </c>
      <c r="K214">
        <v>7.8</v>
      </c>
      <c r="L214">
        <v>16.36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7">
        <f t="shared" si="32"/>
        <v>40389</v>
      </c>
      <c r="B215">
        <v>24.8</v>
      </c>
      <c r="C215">
        <v>13.6</v>
      </c>
      <c r="D215">
        <v>18.5</v>
      </c>
      <c r="E215" s="2">
        <f t="shared" si="26"/>
        <v>11.200000000000001</v>
      </c>
      <c r="F215">
        <v>98</v>
      </c>
      <c r="G215">
        <v>49</v>
      </c>
      <c r="H215">
        <v>82</v>
      </c>
      <c r="I215">
        <v>42.8</v>
      </c>
      <c r="J215">
        <v>231</v>
      </c>
      <c r="K215">
        <v>3</v>
      </c>
      <c r="L215">
        <v>12.37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1</v>
      </c>
      <c r="W215">
        <f t="shared" si="31"/>
        <v>0</v>
      </c>
    </row>
    <row r="216" spans="1:24" ht="12.75">
      <c r="A216" s="27">
        <f t="shared" si="32"/>
        <v>40390</v>
      </c>
      <c r="B216">
        <v>21.9</v>
      </c>
      <c r="C216">
        <v>13.3</v>
      </c>
      <c r="D216">
        <v>16.8</v>
      </c>
      <c r="E216" s="2">
        <f t="shared" si="26"/>
        <v>8.599999999999998</v>
      </c>
      <c r="F216">
        <v>98</v>
      </c>
      <c r="G216">
        <v>57</v>
      </c>
      <c r="H216">
        <v>82</v>
      </c>
      <c r="I216">
        <v>5.8</v>
      </c>
      <c r="J216">
        <v>4</v>
      </c>
      <c r="K216">
        <v>6.3</v>
      </c>
      <c r="L216">
        <v>11.91</v>
      </c>
      <c r="M216">
        <f t="shared" si="33"/>
        <v>1</v>
      </c>
      <c r="N216">
        <f>SUM(M186:M216)</f>
        <v>9</v>
      </c>
      <c r="O216">
        <f t="shared" si="27"/>
        <v>1</v>
      </c>
      <c r="P216">
        <f>SUM(O186:O216)</f>
        <v>9</v>
      </c>
      <c r="Q216">
        <f t="shared" si="28"/>
        <v>0</v>
      </c>
      <c r="R216">
        <f>SUM(Q186:Q216)</f>
        <v>3</v>
      </c>
      <c r="S216">
        <f t="shared" si="29"/>
        <v>0</v>
      </c>
      <c r="T216">
        <f>SUM(S186:S216)</f>
        <v>3</v>
      </c>
      <c r="U216">
        <f t="shared" si="30"/>
        <v>0</v>
      </c>
      <c r="V216">
        <f>SUM(U186:U216)</f>
        <v>1</v>
      </c>
      <c r="W216">
        <f t="shared" si="31"/>
        <v>0</v>
      </c>
      <c r="X216">
        <f>SUM(W186:W216)</f>
        <v>0</v>
      </c>
    </row>
    <row r="217" spans="1:23" ht="12.75">
      <c r="A217" s="27">
        <f t="shared" si="32"/>
        <v>40391</v>
      </c>
      <c r="B217">
        <v>25.3</v>
      </c>
      <c r="C217">
        <v>13.4</v>
      </c>
      <c r="D217">
        <v>19.4</v>
      </c>
      <c r="E217" s="2">
        <f t="shared" si="26"/>
        <v>11.9</v>
      </c>
      <c r="F217">
        <v>89</v>
      </c>
      <c r="G217">
        <v>43</v>
      </c>
      <c r="H217">
        <v>67</v>
      </c>
      <c r="I217">
        <v>0</v>
      </c>
      <c r="J217">
        <v>20</v>
      </c>
      <c r="K217">
        <v>1.2</v>
      </c>
      <c r="L217">
        <v>15.27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7">
        <f t="shared" si="32"/>
        <v>40392</v>
      </c>
      <c r="B218">
        <v>26.8</v>
      </c>
      <c r="C218">
        <v>16.4</v>
      </c>
      <c r="D218">
        <v>21.6</v>
      </c>
      <c r="E218" s="2">
        <f t="shared" si="26"/>
        <v>10.400000000000002</v>
      </c>
      <c r="F218">
        <v>87</v>
      </c>
      <c r="G218">
        <v>43</v>
      </c>
      <c r="H218">
        <v>68</v>
      </c>
      <c r="I218">
        <v>0</v>
      </c>
      <c r="J218">
        <v>236</v>
      </c>
      <c r="K218">
        <v>2.2</v>
      </c>
      <c r="L218">
        <v>17.22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7">
        <f t="shared" si="32"/>
        <v>40393</v>
      </c>
      <c r="B219">
        <v>26.3</v>
      </c>
      <c r="C219">
        <v>17.6</v>
      </c>
      <c r="D219">
        <v>21</v>
      </c>
      <c r="E219" s="2">
        <f t="shared" si="26"/>
        <v>8.7</v>
      </c>
      <c r="F219">
        <v>91</v>
      </c>
      <c r="G219">
        <v>56</v>
      </c>
      <c r="H219">
        <v>72</v>
      </c>
      <c r="I219">
        <v>0</v>
      </c>
      <c r="J219">
        <v>219</v>
      </c>
      <c r="K219">
        <v>1.6</v>
      </c>
      <c r="L219">
        <v>16.47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7">
        <f t="shared" si="32"/>
        <v>40394</v>
      </c>
      <c r="B220">
        <v>25.5</v>
      </c>
      <c r="C220">
        <v>16.3</v>
      </c>
      <c r="D220">
        <v>20.1</v>
      </c>
      <c r="E220" s="2">
        <f t="shared" si="26"/>
        <v>9.2</v>
      </c>
      <c r="F220">
        <v>98</v>
      </c>
      <c r="G220">
        <v>49</v>
      </c>
      <c r="H220">
        <v>77</v>
      </c>
      <c r="I220">
        <v>1.2</v>
      </c>
      <c r="J220">
        <v>34</v>
      </c>
      <c r="K220">
        <v>1.8</v>
      </c>
      <c r="L220">
        <v>10.28</v>
      </c>
      <c r="M220">
        <f t="shared" si="33"/>
        <v>1</v>
      </c>
      <c r="O220">
        <f t="shared" si="27"/>
        <v>1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7">
        <f t="shared" si="32"/>
        <v>40395</v>
      </c>
      <c r="B221">
        <v>24.2</v>
      </c>
      <c r="C221">
        <v>16.5</v>
      </c>
      <c r="D221">
        <v>19.5</v>
      </c>
      <c r="E221" s="2">
        <f t="shared" si="26"/>
        <v>7.699999999999999</v>
      </c>
      <c r="F221">
        <v>98</v>
      </c>
      <c r="G221">
        <v>56</v>
      </c>
      <c r="H221">
        <v>84</v>
      </c>
      <c r="I221">
        <v>0.2</v>
      </c>
      <c r="J221">
        <v>230</v>
      </c>
      <c r="K221">
        <v>6.7</v>
      </c>
      <c r="L221">
        <v>14.27</v>
      </c>
      <c r="M221">
        <f t="shared" si="33"/>
        <v>1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7">
        <f t="shared" si="32"/>
        <v>40396</v>
      </c>
      <c r="B222">
        <v>22.3</v>
      </c>
      <c r="C222">
        <v>14.6</v>
      </c>
      <c r="D222">
        <v>18</v>
      </c>
      <c r="E222" s="2">
        <f t="shared" si="26"/>
        <v>7.700000000000001</v>
      </c>
      <c r="F222">
        <v>97</v>
      </c>
      <c r="G222">
        <v>42</v>
      </c>
      <c r="H222">
        <v>72</v>
      </c>
      <c r="I222">
        <v>0</v>
      </c>
      <c r="J222">
        <v>234</v>
      </c>
      <c r="K222">
        <v>0.3</v>
      </c>
      <c r="L222">
        <v>15.89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7">
        <f t="shared" si="32"/>
        <v>40397</v>
      </c>
      <c r="B223">
        <v>24.5</v>
      </c>
      <c r="C223">
        <v>15</v>
      </c>
      <c r="D223">
        <v>18.8</v>
      </c>
      <c r="E223" s="2">
        <f t="shared" si="26"/>
        <v>9.5</v>
      </c>
      <c r="F223">
        <v>98</v>
      </c>
      <c r="G223">
        <v>45</v>
      </c>
      <c r="H223">
        <v>73</v>
      </c>
      <c r="I223">
        <v>0</v>
      </c>
      <c r="J223">
        <v>241</v>
      </c>
      <c r="K223">
        <v>1.9</v>
      </c>
      <c r="L223">
        <v>13.88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7">
        <f t="shared" si="32"/>
        <v>40398</v>
      </c>
      <c r="B224">
        <v>26.9</v>
      </c>
      <c r="C224">
        <v>15.4</v>
      </c>
      <c r="D224">
        <v>21.3</v>
      </c>
      <c r="E224" s="2">
        <f t="shared" si="26"/>
        <v>11.499999999999998</v>
      </c>
      <c r="F224">
        <v>74</v>
      </c>
      <c r="G224">
        <v>34</v>
      </c>
      <c r="H224">
        <v>57</v>
      </c>
      <c r="I224">
        <v>0</v>
      </c>
      <c r="J224">
        <v>347</v>
      </c>
      <c r="K224">
        <v>0.3</v>
      </c>
      <c r="L224">
        <v>15.26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7">
        <f t="shared" si="32"/>
        <v>40399</v>
      </c>
      <c r="B225">
        <v>27</v>
      </c>
      <c r="C225">
        <v>17.4</v>
      </c>
      <c r="D225">
        <v>22.2</v>
      </c>
      <c r="E225" s="2">
        <f t="shared" si="26"/>
        <v>9.600000000000001</v>
      </c>
      <c r="F225">
        <v>70</v>
      </c>
      <c r="G225">
        <v>37</v>
      </c>
      <c r="H225">
        <v>57</v>
      </c>
      <c r="I225">
        <v>0</v>
      </c>
      <c r="J225">
        <v>229</v>
      </c>
      <c r="K225">
        <v>0.3</v>
      </c>
      <c r="L225">
        <v>16.68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7">
        <f t="shared" si="32"/>
        <v>40400</v>
      </c>
      <c r="B226">
        <v>27</v>
      </c>
      <c r="C226">
        <v>18.2</v>
      </c>
      <c r="D226">
        <v>22.4</v>
      </c>
      <c r="E226" s="2">
        <f t="shared" si="26"/>
        <v>8.8</v>
      </c>
      <c r="F226">
        <v>80</v>
      </c>
      <c r="G226">
        <v>39</v>
      </c>
      <c r="H226">
        <v>59</v>
      </c>
      <c r="I226">
        <v>0</v>
      </c>
      <c r="J226">
        <v>249</v>
      </c>
      <c r="K226">
        <v>0.3</v>
      </c>
      <c r="L226">
        <v>14.54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7">
        <f t="shared" si="32"/>
        <v>40401</v>
      </c>
      <c r="B227">
        <v>26.5</v>
      </c>
      <c r="C227">
        <v>17.9</v>
      </c>
      <c r="D227">
        <v>21.8</v>
      </c>
      <c r="E227" s="2">
        <f t="shared" si="26"/>
        <v>8.600000000000001</v>
      </c>
      <c r="F227">
        <v>92</v>
      </c>
      <c r="G227">
        <v>51</v>
      </c>
      <c r="H227">
        <v>70</v>
      </c>
      <c r="I227">
        <v>0</v>
      </c>
      <c r="J227">
        <v>222</v>
      </c>
      <c r="K227">
        <v>2.7</v>
      </c>
      <c r="L227">
        <v>15.15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7">
        <f t="shared" si="32"/>
        <v>40402</v>
      </c>
      <c r="B228">
        <v>25.4</v>
      </c>
      <c r="C228">
        <v>17.5</v>
      </c>
      <c r="D228">
        <v>20.6</v>
      </c>
      <c r="E228" s="2">
        <f t="shared" si="26"/>
        <v>7.899999999999999</v>
      </c>
      <c r="F228">
        <v>98</v>
      </c>
      <c r="G228">
        <v>55</v>
      </c>
      <c r="H228">
        <v>84</v>
      </c>
      <c r="I228">
        <v>0</v>
      </c>
      <c r="J228">
        <v>230</v>
      </c>
      <c r="K228">
        <v>1.2</v>
      </c>
      <c r="L228">
        <v>14.13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7">
        <f t="shared" si="32"/>
        <v>40403</v>
      </c>
      <c r="B229">
        <v>26.7</v>
      </c>
      <c r="C229">
        <v>17.5</v>
      </c>
      <c r="D229">
        <v>21.6</v>
      </c>
      <c r="E229" s="2">
        <f t="shared" si="26"/>
        <v>9.2</v>
      </c>
      <c r="F229">
        <v>98</v>
      </c>
      <c r="G229">
        <v>45</v>
      </c>
      <c r="H229">
        <v>72</v>
      </c>
      <c r="I229">
        <v>0.2</v>
      </c>
      <c r="J229">
        <v>226</v>
      </c>
      <c r="K229">
        <v>1.1</v>
      </c>
      <c r="L229">
        <v>14.86</v>
      </c>
      <c r="M229">
        <f t="shared" si="33"/>
        <v>1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7">
        <f t="shared" si="32"/>
        <v>40404</v>
      </c>
      <c r="B230">
        <v>29</v>
      </c>
      <c r="C230">
        <v>20.1</v>
      </c>
      <c r="D230">
        <v>24.1</v>
      </c>
      <c r="E230" s="2">
        <f t="shared" si="26"/>
        <v>8.899999999999999</v>
      </c>
      <c r="F230">
        <v>68</v>
      </c>
      <c r="G230">
        <v>32</v>
      </c>
      <c r="H230">
        <v>50</v>
      </c>
      <c r="I230">
        <v>0</v>
      </c>
      <c r="J230">
        <v>183</v>
      </c>
      <c r="K230">
        <v>3.5</v>
      </c>
      <c r="L230">
        <v>10.89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7">
        <f t="shared" si="32"/>
        <v>40405</v>
      </c>
      <c r="B231">
        <v>27.2</v>
      </c>
      <c r="C231">
        <v>18.6</v>
      </c>
      <c r="D231">
        <v>22.9</v>
      </c>
      <c r="E231" s="2">
        <f t="shared" si="26"/>
        <v>8.599999999999998</v>
      </c>
      <c r="F231">
        <v>83</v>
      </c>
      <c r="G231">
        <v>39</v>
      </c>
      <c r="H231">
        <v>57</v>
      </c>
      <c r="I231">
        <v>0.4</v>
      </c>
      <c r="J231">
        <v>230</v>
      </c>
      <c r="K231">
        <v>2.4</v>
      </c>
      <c r="L231">
        <v>12.4</v>
      </c>
      <c r="M231">
        <f t="shared" si="33"/>
        <v>1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7">
        <f t="shared" si="32"/>
        <v>40406</v>
      </c>
      <c r="B232">
        <v>25.5</v>
      </c>
      <c r="C232">
        <v>16.1</v>
      </c>
      <c r="D232">
        <v>21</v>
      </c>
      <c r="E232" s="2">
        <f t="shared" si="26"/>
        <v>9.399999999999999</v>
      </c>
      <c r="F232">
        <v>94</v>
      </c>
      <c r="G232">
        <v>33</v>
      </c>
      <c r="H232">
        <v>61</v>
      </c>
      <c r="I232">
        <v>0</v>
      </c>
      <c r="J232">
        <v>241</v>
      </c>
      <c r="K232">
        <v>7.3</v>
      </c>
      <c r="L232">
        <v>16.11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7">
        <f t="shared" si="32"/>
        <v>40407</v>
      </c>
      <c r="B233">
        <v>23.1</v>
      </c>
      <c r="C233">
        <v>14.4</v>
      </c>
      <c r="D233">
        <v>18.6</v>
      </c>
      <c r="E233" s="2">
        <f t="shared" si="26"/>
        <v>8.700000000000001</v>
      </c>
      <c r="F233">
        <v>98</v>
      </c>
      <c r="G233">
        <v>48</v>
      </c>
      <c r="H233">
        <v>68</v>
      </c>
      <c r="I233">
        <v>0</v>
      </c>
      <c r="J233">
        <v>236</v>
      </c>
      <c r="K233">
        <v>7.4</v>
      </c>
      <c r="L233">
        <v>16.26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7">
        <f t="shared" si="32"/>
        <v>40408</v>
      </c>
      <c r="B234">
        <v>24</v>
      </c>
      <c r="C234">
        <v>15.4</v>
      </c>
      <c r="D234">
        <v>18.8</v>
      </c>
      <c r="E234" s="2">
        <f t="shared" si="26"/>
        <v>8.6</v>
      </c>
      <c r="F234">
        <v>98</v>
      </c>
      <c r="G234">
        <v>48</v>
      </c>
      <c r="H234">
        <v>84</v>
      </c>
      <c r="I234">
        <v>0</v>
      </c>
      <c r="J234">
        <v>226</v>
      </c>
      <c r="K234">
        <v>3</v>
      </c>
      <c r="L234">
        <v>15.35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7">
        <f t="shared" si="32"/>
        <v>40409</v>
      </c>
      <c r="B235">
        <v>28.3</v>
      </c>
      <c r="C235">
        <v>16.2</v>
      </c>
      <c r="D235">
        <v>21.5</v>
      </c>
      <c r="E235" s="2">
        <f t="shared" si="26"/>
        <v>12.100000000000001</v>
      </c>
      <c r="F235">
        <v>98</v>
      </c>
      <c r="G235">
        <v>34</v>
      </c>
      <c r="H235">
        <v>73</v>
      </c>
      <c r="I235">
        <v>0</v>
      </c>
      <c r="J235">
        <v>209</v>
      </c>
      <c r="K235">
        <v>2.4</v>
      </c>
      <c r="L235">
        <v>15.64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7">
        <f t="shared" si="32"/>
        <v>40410</v>
      </c>
      <c r="B236">
        <v>31</v>
      </c>
      <c r="C236">
        <v>18.7</v>
      </c>
      <c r="D236">
        <v>24.8</v>
      </c>
      <c r="E236" s="2">
        <f t="shared" si="26"/>
        <v>12.3</v>
      </c>
      <c r="F236">
        <v>79</v>
      </c>
      <c r="G236">
        <v>38</v>
      </c>
      <c r="H236">
        <v>57</v>
      </c>
      <c r="I236">
        <v>0</v>
      </c>
      <c r="J236">
        <v>151</v>
      </c>
      <c r="K236">
        <v>2.3</v>
      </c>
      <c r="L236">
        <v>14.8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7">
        <f t="shared" si="32"/>
        <v>40411</v>
      </c>
      <c r="B237">
        <v>30.1</v>
      </c>
      <c r="C237">
        <v>20.9</v>
      </c>
      <c r="D237">
        <v>24.4</v>
      </c>
      <c r="E237" s="2">
        <f t="shared" si="26"/>
        <v>9.200000000000003</v>
      </c>
      <c r="F237">
        <v>73</v>
      </c>
      <c r="G237">
        <v>41</v>
      </c>
      <c r="H237">
        <v>57</v>
      </c>
      <c r="I237">
        <v>0</v>
      </c>
      <c r="J237">
        <v>37</v>
      </c>
      <c r="K237">
        <v>6.9</v>
      </c>
      <c r="L237">
        <v>13.61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7">
        <f t="shared" si="32"/>
        <v>40412</v>
      </c>
      <c r="B238">
        <v>28.8</v>
      </c>
      <c r="C238">
        <v>19.8</v>
      </c>
      <c r="D238">
        <v>23.5</v>
      </c>
      <c r="E238" s="2">
        <f t="shared" si="26"/>
        <v>9</v>
      </c>
      <c r="F238">
        <v>75</v>
      </c>
      <c r="G238">
        <v>41</v>
      </c>
      <c r="H238">
        <v>58</v>
      </c>
      <c r="I238">
        <v>0</v>
      </c>
      <c r="J238">
        <v>28</v>
      </c>
      <c r="K238">
        <v>0.3</v>
      </c>
      <c r="L238">
        <v>14.67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7">
        <f t="shared" si="32"/>
        <v>40413</v>
      </c>
      <c r="B239">
        <v>29.1</v>
      </c>
      <c r="C239">
        <v>19.5</v>
      </c>
      <c r="D239">
        <v>23.5</v>
      </c>
      <c r="E239" s="2">
        <f t="shared" si="26"/>
        <v>9.600000000000001</v>
      </c>
      <c r="F239">
        <v>74</v>
      </c>
      <c r="G239">
        <v>42</v>
      </c>
      <c r="H239">
        <v>60</v>
      </c>
      <c r="I239">
        <v>0</v>
      </c>
      <c r="J239">
        <v>226</v>
      </c>
      <c r="K239">
        <v>2.2</v>
      </c>
      <c r="L239">
        <v>14.88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7">
        <f t="shared" si="32"/>
        <v>40414</v>
      </c>
      <c r="B240">
        <v>27.9</v>
      </c>
      <c r="C240">
        <v>18.6</v>
      </c>
      <c r="D240">
        <v>22.1</v>
      </c>
      <c r="E240" s="2">
        <f t="shared" si="26"/>
        <v>9.299999999999997</v>
      </c>
      <c r="F240">
        <v>98</v>
      </c>
      <c r="G240">
        <v>51</v>
      </c>
      <c r="H240">
        <v>78</v>
      </c>
      <c r="I240">
        <v>0</v>
      </c>
      <c r="J240">
        <v>226</v>
      </c>
      <c r="K240">
        <v>1.6</v>
      </c>
      <c r="L240">
        <v>14.2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7">
        <f t="shared" si="32"/>
        <v>40415</v>
      </c>
      <c r="B241">
        <v>29</v>
      </c>
      <c r="C241">
        <v>18.8</v>
      </c>
      <c r="D241">
        <v>22.8</v>
      </c>
      <c r="E241" s="2">
        <f t="shared" si="26"/>
        <v>10.2</v>
      </c>
      <c r="F241">
        <v>98</v>
      </c>
      <c r="G241">
        <v>39</v>
      </c>
      <c r="H241">
        <v>74</v>
      </c>
      <c r="I241">
        <v>0</v>
      </c>
      <c r="J241">
        <v>213</v>
      </c>
      <c r="K241">
        <v>1.8</v>
      </c>
      <c r="L241">
        <v>14.98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7">
        <f t="shared" si="32"/>
        <v>40416</v>
      </c>
      <c r="B242">
        <v>30.4</v>
      </c>
      <c r="C242">
        <v>19.2</v>
      </c>
      <c r="D242">
        <v>24.3</v>
      </c>
      <c r="E242" s="2">
        <f t="shared" si="26"/>
        <v>11.2</v>
      </c>
      <c r="F242">
        <v>80</v>
      </c>
      <c r="G242">
        <v>36</v>
      </c>
      <c r="H242">
        <v>61</v>
      </c>
      <c r="I242">
        <v>0</v>
      </c>
      <c r="J242">
        <v>195</v>
      </c>
      <c r="K242">
        <v>2.1</v>
      </c>
      <c r="L242">
        <v>14.88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7">
        <f t="shared" si="32"/>
        <v>40417</v>
      </c>
      <c r="B243">
        <v>27.4</v>
      </c>
      <c r="C243">
        <v>19.3</v>
      </c>
      <c r="D243">
        <v>22.3</v>
      </c>
      <c r="E243" s="2">
        <f t="shared" si="26"/>
        <v>8.099999999999998</v>
      </c>
      <c r="F243">
        <v>98</v>
      </c>
      <c r="G243">
        <v>61</v>
      </c>
      <c r="H243">
        <v>78</v>
      </c>
      <c r="I243">
        <v>0</v>
      </c>
      <c r="J243">
        <v>222</v>
      </c>
      <c r="K243">
        <v>6.3</v>
      </c>
      <c r="L243">
        <v>13.87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7">
        <f t="shared" si="32"/>
        <v>40418</v>
      </c>
      <c r="B244">
        <v>26.2</v>
      </c>
      <c r="C244">
        <v>17.7</v>
      </c>
      <c r="D244">
        <v>21.1</v>
      </c>
      <c r="E244" s="2">
        <f t="shared" si="26"/>
        <v>8.5</v>
      </c>
      <c r="F244">
        <v>98</v>
      </c>
      <c r="G244">
        <v>60</v>
      </c>
      <c r="H244">
        <v>85</v>
      </c>
      <c r="I244">
        <v>0</v>
      </c>
      <c r="J244">
        <v>234</v>
      </c>
      <c r="K244">
        <v>6.3</v>
      </c>
      <c r="L244">
        <v>14.15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7">
        <f t="shared" si="32"/>
        <v>40419</v>
      </c>
      <c r="B245">
        <v>23.7</v>
      </c>
      <c r="C245">
        <v>15.6</v>
      </c>
      <c r="D245">
        <v>19.1</v>
      </c>
      <c r="E245" s="2">
        <f t="shared" si="26"/>
        <v>8.1</v>
      </c>
      <c r="F245">
        <v>98</v>
      </c>
      <c r="G245">
        <v>41</v>
      </c>
      <c r="H245">
        <v>71</v>
      </c>
      <c r="I245">
        <v>0</v>
      </c>
      <c r="J245">
        <v>22</v>
      </c>
      <c r="K245">
        <v>1.3</v>
      </c>
      <c r="L245">
        <v>14.49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7">
        <f t="shared" si="32"/>
        <v>40420</v>
      </c>
      <c r="B246">
        <v>23.4</v>
      </c>
      <c r="C246">
        <v>14.8</v>
      </c>
      <c r="D246">
        <v>18.3</v>
      </c>
      <c r="E246" s="2">
        <f t="shared" si="26"/>
        <v>8.599999999999998</v>
      </c>
      <c r="F246">
        <v>84</v>
      </c>
      <c r="G246">
        <v>49</v>
      </c>
      <c r="H246">
        <v>66</v>
      </c>
      <c r="I246">
        <v>0</v>
      </c>
      <c r="J246">
        <v>236</v>
      </c>
      <c r="K246">
        <v>7</v>
      </c>
      <c r="L246">
        <v>12.69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7">
        <f t="shared" si="32"/>
        <v>40421</v>
      </c>
      <c r="B247">
        <v>21.2</v>
      </c>
      <c r="C247">
        <v>12.8</v>
      </c>
      <c r="D247">
        <v>16.2</v>
      </c>
      <c r="E247" s="2">
        <f t="shared" si="26"/>
        <v>8.399999999999999</v>
      </c>
      <c r="F247">
        <v>74</v>
      </c>
      <c r="G247">
        <v>36</v>
      </c>
      <c r="H247">
        <v>56</v>
      </c>
      <c r="I247">
        <v>0</v>
      </c>
      <c r="J247">
        <v>17</v>
      </c>
      <c r="K247">
        <v>5</v>
      </c>
      <c r="L247">
        <v>15.41</v>
      </c>
      <c r="M247">
        <f t="shared" si="33"/>
        <v>0</v>
      </c>
      <c r="N247">
        <f>SUM(M217:M247)</f>
        <v>4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7">
        <f t="shared" si="32"/>
        <v>40422</v>
      </c>
      <c r="B248">
        <v>22.9</v>
      </c>
      <c r="C248">
        <v>11.3</v>
      </c>
      <c r="D248">
        <v>17</v>
      </c>
      <c r="E248" s="2">
        <f t="shared" si="26"/>
        <v>11.599999999999998</v>
      </c>
      <c r="F248">
        <v>71</v>
      </c>
      <c r="G248">
        <v>22</v>
      </c>
      <c r="H248">
        <v>46</v>
      </c>
      <c r="I248">
        <v>0</v>
      </c>
      <c r="J248">
        <v>249</v>
      </c>
      <c r="K248">
        <v>2.6</v>
      </c>
      <c r="L248">
        <v>15.07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7">
        <f t="shared" si="32"/>
        <v>40423</v>
      </c>
      <c r="B249">
        <v>23.1</v>
      </c>
      <c r="C249">
        <v>13.5</v>
      </c>
      <c r="D249">
        <v>18.3</v>
      </c>
      <c r="E249" s="2">
        <f t="shared" si="26"/>
        <v>9.600000000000001</v>
      </c>
      <c r="F249">
        <v>67</v>
      </c>
      <c r="G249">
        <v>28</v>
      </c>
      <c r="H249">
        <v>52</v>
      </c>
      <c r="I249">
        <v>0</v>
      </c>
      <c r="J249">
        <v>202</v>
      </c>
      <c r="K249">
        <v>1.9</v>
      </c>
      <c r="L249">
        <v>13.42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7">
        <f t="shared" si="32"/>
        <v>40424</v>
      </c>
      <c r="B250">
        <v>21.5</v>
      </c>
      <c r="C250">
        <v>13.4</v>
      </c>
      <c r="D250">
        <v>16.2</v>
      </c>
      <c r="E250" s="2">
        <f t="shared" si="26"/>
        <v>8.1</v>
      </c>
      <c r="F250">
        <v>93</v>
      </c>
      <c r="G250">
        <v>59</v>
      </c>
      <c r="H250">
        <v>77</v>
      </c>
      <c r="I250">
        <v>11.6</v>
      </c>
      <c r="J250">
        <v>59</v>
      </c>
      <c r="K250">
        <v>4.1</v>
      </c>
      <c r="L250">
        <v>4.24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7">
        <f t="shared" si="32"/>
        <v>40425</v>
      </c>
      <c r="B251">
        <v>24.7</v>
      </c>
      <c r="C251">
        <v>12.8</v>
      </c>
      <c r="D251">
        <v>17.7</v>
      </c>
      <c r="E251" s="2">
        <f t="shared" si="26"/>
        <v>11.899999999999999</v>
      </c>
      <c r="F251">
        <v>98</v>
      </c>
      <c r="G251">
        <v>41</v>
      </c>
      <c r="H251">
        <v>72</v>
      </c>
      <c r="I251">
        <v>0</v>
      </c>
      <c r="J251">
        <v>32</v>
      </c>
      <c r="K251">
        <v>1.5</v>
      </c>
      <c r="L251">
        <v>14.65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7">
        <f t="shared" si="32"/>
        <v>40426</v>
      </c>
      <c r="B252">
        <v>25</v>
      </c>
      <c r="C252">
        <v>15.6</v>
      </c>
      <c r="D252">
        <v>19.1</v>
      </c>
      <c r="E252" s="2">
        <f t="shared" si="26"/>
        <v>9.4</v>
      </c>
      <c r="F252">
        <v>78</v>
      </c>
      <c r="G252">
        <v>40</v>
      </c>
      <c r="H252">
        <v>62</v>
      </c>
      <c r="I252">
        <v>0</v>
      </c>
      <c r="J252">
        <v>220</v>
      </c>
      <c r="K252">
        <v>1.5</v>
      </c>
      <c r="L252">
        <v>11.33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7">
        <f t="shared" si="32"/>
        <v>40427</v>
      </c>
      <c r="B253">
        <v>23.7</v>
      </c>
      <c r="C253">
        <v>15.6</v>
      </c>
      <c r="D253">
        <v>18.3</v>
      </c>
      <c r="E253" s="2">
        <f t="shared" si="26"/>
        <v>8.1</v>
      </c>
      <c r="F253">
        <v>98</v>
      </c>
      <c r="G253">
        <v>50</v>
      </c>
      <c r="H253">
        <v>81</v>
      </c>
      <c r="I253">
        <v>0</v>
      </c>
      <c r="J253">
        <v>229</v>
      </c>
      <c r="K253">
        <v>1.2</v>
      </c>
      <c r="L253">
        <v>9.35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7">
        <f t="shared" si="32"/>
        <v>40428</v>
      </c>
      <c r="B254">
        <v>25.2</v>
      </c>
      <c r="C254">
        <v>15.8</v>
      </c>
      <c r="D254">
        <v>19.9</v>
      </c>
      <c r="E254" s="2">
        <f t="shared" si="26"/>
        <v>9.399999999999999</v>
      </c>
      <c r="F254">
        <v>98</v>
      </c>
      <c r="G254">
        <v>40</v>
      </c>
      <c r="H254">
        <v>70</v>
      </c>
      <c r="I254">
        <v>0.2</v>
      </c>
      <c r="J254">
        <v>212</v>
      </c>
      <c r="K254">
        <v>3.4</v>
      </c>
      <c r="L254">
        <v>12.57</v>
      </c>
      <c r="M254">
        <f t="shared" si="33"/>
        <v>1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7">
        <f t="shared" si="32"/>
        <v>40429</v>
      </c>
      <c r="B255">
        <v>24.2</v>
      </c>
      <c r="C255">
        <v>14.5</v>
      </c>
      <c r="D255">
        <v>19.5</v>
      </c>
      <c r="E255" s="2">
        <f t="shared" si="26"/>
        <v>9.7</v>
      </c>
      <c r="F255">
        <v>98</v>
      </c>
      <c r="G255">
        <v>50</v>
      </c>
      <c r="H255">
        <v>73</v>
      </c>
      <c r="I255">
        <v>8.4</v>
      </c>
      <c r="J255">
        <v>214</v>
      </c>
      <c r="K255">
        <v>5.1</v>
      </c>
      <c r="L255">
        <v>5.23</v>
      </c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7">
        <f t="shared" si="32"/>
        <v>40430</v>
      </c>
      <c r="B256">
        <v>20.1</v>
      </c>
      <c r="C256">
        <v>15.1</v>
      </c>
      <c r="D256">
        <v>16.9</v>
      </c>
      <c r="E256" s="2">
        <f t="shared" si="26"/>
        <v>5.000000000000002</v>
      </c>
      <c r="F256">
        <v>98</v>
      </c>
      <c r="G256">
        <v>88</v>
      </c>
      <c r="H256">
        <v>97</v>
      </c>
      <c r="I256">
        <v>0.6</v>
      </c>
      <c r="J256">
        <v>219</v>
      </c>
      <c r="K256">
        <v>4.5</v>
      </c>
      <c r="L256">
        <v>4.51</v>
      </c>
      <c r="M256">
        <f t="shared" si="33"/>
        <v>1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7">
        <f t="shared" si="32"/>
        <v>40431</v>
      </c>
      <c r="B257">
        <v>15.2</v>
      </c>
      <c r="C257">
        <v>12.8</v>
      </c>
      <c r="D257">
        <v>14.1</v>
      </c>
      <c r="E257" s="2">
        <f t="shared" si="26"/>
        <v>2.3999999999999986</v>
      </c>
      <c r="F257">
        <v>98</v>
      </c>
      <c r="G257">
        <v>89</v>
      </c>
      <c r="H257">
        <v>97</v>
      </c>
      <c r="I257">
        <v>21.6</v>
      </c>
      <c r="J257">
        <v>352</v>
      </c>
      <c r="K257">
        <v>6.4</v>
      </c>
      <c r="L257">
        <v>2.64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0</v>
      </c>
      <c r="W257">
        <f t="shared" si="31"/>
        <v>0</v>
      </c>
    </row>
    <row r="258" spans="1:23" ht="12.75">
      <c r="A258" s="27">
        <f t="shared" si="32"/>
        <v>40432</v>
      </c>
      <c r="B258">
        <v>19.4</v>
      </c>
      <c r="C258">
        <v>13.1</v>
      </c>
      <c r="D258">
        <v>15.5</v>
      </c>
      <c r="E258" s="2">
        <f t="shared" si="26"/>
        <v>6.299999999999999</v>
      </c>
      <c r="F258">
        <v>98</v>
      </c>
      <c r="G258">
        <v>68</v>
      </c>
      <c r="H258">
        <v>87</v>
      </c>
      <c r="I258">
        <v>21.2</v>
      </c>
      <c r="J258">
        <v>12</v>
      </c>
      <c r="K258">
        <v>6.2</v>
      </c>
      <c r="L258">
        <v>13.06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1</v>
      </c>
      <c r="U258">
        <f t="shared" si="30"/>
        <v>0</v>
      </c>
      <c r="W258">
        <f t="shared" si="31"/>
        <v>0</v>
      </c>
    </row>
    <row r="259" spans="1:23" ht="12.75">
      <c r="A259" s="27">
        <f t="shared" si="32"/>
        <v>40433</v>
      </c>
      <c r="B259">
        <v>21.8</v>
      </c>
      <c r="C259">
        <v>13</v>
      </c>
      <c r="D259">
        <v>16.3</v>
      </c>
      <c r="E259" s="2">
        <f t="shared" si="26"/>
        <v>8.8</v>
      </c>
      <c r="F259">
        <v>88</v>
      </c>
      <c r="G259">
        <v>51</v>
      </c>
      <c r="H259">
        <v>71</v>
      </c>
      <c r="I259">
        <v>0</v>
      </c>
      <c r="J259">
        <v>21</v>
      </c>
      <c r="K259">
        <v>2.2</v>
      </c>
      <c r="L259">
        <v>15.39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7">
        <f t="shared" si="32"/>
        <v>40434</v>
      </c>
      <c r="B260">
        <v>22.6</v>
      </c>
      <c r="C260">
        <v>13.9</v>
      </c>
      <c r="D260">
        <v>17.2</v>
      </c>
      <c r="E260" s="2">
        <f t="shared" si="26"/>
        <v>8.700000000000001</v>
      </c>
      <c r="F260">
        <v>87</v>
      </c>
      <c r="G260">
        <v>52</v>
      </c>
      <c r="H260">
        <v>72</v>
      </c>
      <c r="I260">
        <v>0</v>
      </c>
      <c r="J260">
        <v>235</v>
      </c>
      <c r="K260">
        <v>4.7</v>
      </c>
      <c r="L260">
        <v>14.77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7">
        <f t="shared" si="32"/>
        <v>40435</v>
      </c>
      <c r="B261">
        <v>21</v>
      </c>
      <c r="C261">
        <v>13.6</v>
      </c>
      <c r="D261">
        <v>15.9</v>
      </c>
      <c r="E261" s="2">
        <f t="shared" si="26"/>
        <v>7.4</v>
      </c>
      <c r="F261">
        <v>90</v>
      </c>
      <c r="G261">
        <v>54</v>
      </c>
      <c r="H261">
        <v>77</v>
      </c>
      <c r="I261">
        <v>0</v>
      </c>
      <c r="J261">
        <v>26</v>
      </c>
      <c r="K261">
        <v>7.5</v>
      </c>
      <c r="L261">
        <v>9.11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7">
        <f t="shared" si="32"/>
        <v>40436</v>
      </c>
      <c r="B262">
        <v>23.2</v>
      </c>
      <c r="C262">
        <v>13.4</v>
      </c>
      <c r="D262">
        <v>17.5</v>
      </c>
      <c r="E262" s="2">
        <f aca="true" t="shared" si="34" ref="E262:E296">(B262-C262)</f>
        <v>9.799999999999999</v>
      </c>
      <c r="F262">
        <v>94</v>
      </c>
      <c r="G262">
        <v>39</v>
      </c>
      <c r="H262">
        <v>72</v>
      </c>
      <c r="I262">
        <v>0</v>
      </c>
      <c r="J262">
        <v>245</v>
      </c>
      <c r="K262">
        <v>3.4</v>
      </c>
      <c r="L262">
        <v>16.24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7">
        <f aca="true" t="shared" si="40" ref="A263:A326">A262+1</f>
        <v>40437</v>
      </c>
      <c r="B263">
        <v>21.7</v>
      </c>
      <c r="C263">
        <v>14.4</v>
      </c>
      <c r="D263">
        <v>17.3</v>
      </c>
      <c r="E263" s="2">
        <f t="shared" si="34"/>
        <v>7.299999999999999</v>
      </c>
      <c r="F263">
        <v>98</v>
      </c>
      <c r="G263">
        <v>56</v>
      </c>
      <c r="H263">
        <v>85</v>
      </c>
      <c r="I263">
        <v>0</v>
      </c>
      <c r="J263">
        <v>231</v>
      </c>
      <c r="K263">
        <v>7.9</v>
      </c>
      <c r="L263">
        <v>13.87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7">
        <f t="shared" si="40"/>
        <v>40438</v>
      </c>
      <c r="B264">
        <v>22.3</v>
      </c>
      <c r="C264">
        <v>15.4</v>
      </c>
      <c r="D264">
        <v>17.8</v>
      </c>
      <c r="E264" s="2">
        <f t="shared" si="34"/>
        <v>6.9</v>
      </c>
      <c r="F264">
        <v>98</v>
      </c>
      <c r="G264">
        <v>55</v>
      </c>
      <c r="H264">
        <v>87</v>
      </c>
      <c r="I264">
        <v>0</v>
      </c>
      <c r="J264">
        <v>236</v>
      </c>
      <c r="K264">
        <v>4.2</v>
      </c>
      <c r="L264">
        <v>11.27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7">
        <f t="shared" si="40"/>
        <v>40439</v>
      </c>
      <c r="B265">
        <v>23.3</v>
      </c>
      <c r="C265">
        <v>15.4</v>
      </c>
      <c r="D265">
        <v>18.5</v>
      </c>
      <c r="E265" s="2">
        <f t="shared" si="34"/>
        <v>7.9</v>
      </c>
      <c r="F265">
        <v>98</v>
      </c>
      <c r="G265">
        <v>50</v>
      </c>
      <c r="H265">
        <v>79</v>
      </c>
      <c r="I265">
        <v>0</v>
      </c>
      <c r="J265">
        <v>229</v>
      </c>
      <c r="K265">
        <v>6.6</v>
      </c>
      <c r="L265">
        <v>10.99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7">
        <f t="shared" si="40"/>
        <v>40440</v>
      </c>
      <c r="B266">
        <v>21.9</v>
      </c>
      <c r="C266">
        <v>14.6</v>
      </c>
      <c r="D266">
        <v>18.2</v>
      </c>
      <c r="E266" s="2">
        <f t="shared" si="34"/>
        <v>7.299999999999999</v>
      </c>
      <c r="F266">
        <v>96</v>
      </c>
      <c r="G266">
        <v>47</v>
      </c>
      <c r="H266">
        <v>75</v>
      </c>
      <c r="I266">
        <v>0</v>
      </c>
      <c r="J266">
        <v>242</v>
      </c>
      <c r="K266">
        <v>5.2</v>
      </c>
      <c r="L266">
        <v>14.53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7">
        <f t="shared" si="40"/>
        <v>40441</v>
      </c>
      <c r="B267">
        <v>19.7</v>
      </c>
      <c r="C267">
        <v>11.3</v>
      </c>
      <c r="D267">
        <v>14.9</v>
      </c>
      <c r="E267" s="2">
        <f t="shared" si="34"/>
        <v>8.399999999999999</v>
      </c>
      <c r="F267">
        <v>95</v>
      </c>
      <c r="G267">
        <v>43</v>
      </c>
      <c r="H267">
        <v>70</v>
      </c>
      <c r="I267">
        <v>0</v>
      </c>
      <c r="J267">
        <v>19</v>
      </c>
      <c r="K267">
        <v>5.2</v>
      </c>
      <c r="L267">
        <v>14.61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7">
        <f t="shared" si="40"/>
        <v>40442</v>
      </c>
      <c r="B268">
        <v>21.5</v>
      </c>
      <c r="C268">
        <v>10.3</v>
      </c>
      <c r="D268">
        <v>15.6</v>
      </c>
      <c r="E268" s="2">
        <f t="shared" si="34"/>
        <v>11.2</v>
      </c>
      <c r="F268">
        <v>87</v>
      </c>
      <c r="G268">
        <v>34</v>
      </c>
      <c r="H268">
        <v>61</v>
      </c>
      <c r="I268">
        <v>0</v>
      </c>
      <c r="J268">
        <v>32</v>
      </c>
      <c r="K268">
        <v>3.7</v>
      </c>
      <c r="L268">
        <v>8.8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7">
        <f t="shared" si="40"/>
        <v>40443</v>
      </c>
      <c r="B269">
        <v>22</v>
      </c>
      <c r="C269">
        <v>13.6</v>
      </c>
      <c r="D269">
        <v>16.7</v>
      </c>
      <c r="E269" s="2">
        <f t="shared" si="34"/>
        <v>8.4</v>
      </c>
      <c r="F269">
        <v>86</v>
      </c>
      <c r="G269">
        <v>33</v>
      </c>
      <c r="H269">
        <v>62</v>
      </c>
      <c r="I269">
        <v>0</v>
      </c>
      <c r="J269">
        <v>30</v>
      </c>
      <c r="K269">
        <v>6.5</v>
      </c>
      <c r="L269">
        <v>12.69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7">
        <f t="shared" si="40"/>
        <v>40444</v>
      </c>
      <c r="B270">
        <v>23.6</v>
      </c>
      <c r="C270">
        <v>12.7</v>
      </c>
      <c r="D270">
        <v>17.1</v>
      </c>
      <c r="E270" s="2">
        <f t="shared" si="34"/>
        <v>10.900000000000002</v>
      </c>
      <c r="F270">
        <v>84</v>
      </c>
      <c r="G270">
        <v>46</v>
      </c>
      <c r="H270">
        <v>68</v>
      </c>
      <c r="I270">
        <v>0</v>
      </c>
      <c r="J270">
        <v>51</v>
      </c>
      <c r="K270">
        <v>1.9</v>
      </c>
      <c r="L270">
        <v>11.58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7">
        <f t="shared" si="40"/>
        <v>40445</v>
      </c>
      <c r="B271">
        <v>21.8</v>
      </c>
      <c r="C271">
        <v>14.6</v>
      </c>
      <c r="D271">
        <v>17.2</v>
      </c>
      <c r="E271" s="2">
        <f t="shared" si="34"/>
        <v>7.200000000000001</v>
      </c>
      <c r="F271">
        <v>92</v>
      </c>
      <c r="G271">
        <v>48</v>
      </c>
      <c r="H271">
        <v>74</v>
      </c>
      <c r="I271">
        <v>0</v>
      </c>
      <c r="J271">
        <v>176</v>
      </c>
      <c r="K271">
        <v>2.4</v>
      </c>
      <c r="L271">
        <v>8.3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7">
        <f t="shared" si="40"/>
        <v>40446</v>
      </c>
      <c r="B272">
        <v>18.1</v>
      </c>
      <c r="C272">
        <v>13</v>
      </c>
      <c r="D272">
        <v>15.1</v>
      </c>
      <c r="E272" s="2">
        <f t="shared" si="34"/>
        <v>5.100000000000001</v>
      </c>
      <c r="F272">
        <v>98</v>
      </c>
      <c r="G272">
        <v>74</v>
      </c>
      <c r="H272">
        <v>89</v>
      </c>
      <c r="I272">
        <v>4.6</v>
      </c>
      <c r="J272">
        <v>223</v>
      </c>
      <c r="K272">
        <v>6.9</v>
      </c>
      <c r="L272">
        <v>3.91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7">
        <f t="shared" si="40"/>
        <v>40447</v>
      </c>
      <c r="B273">
        <v>18</v>
      </c>
      <c r="C273">
        <v>11.3</v>
      </c>
      <c r="D273">
        <v>13.8</v>
      </c>
      <c r="E273" s="2">
        <f t="shared" si="34"/>
        <v>6.699999999999999</v>
      </c>
      <c r="F273">
        <v>98</v>
      </c>
      <c r="G273">
        <v>54</v>
      </c>
      <c r="H273">
        <v>84</v>
      </c>
      <c r="I273">
        <v>0.6</v>
      </c>
      <c r="J273">
        <v>233</v>
      </c>
      <c r="K273">
        <v>5.9</v>
      </c>
      <c r="L273">
        <v>9.27</v>
      </c>
      <c r="M273">
        <f t="shared" si="41"/>
        <v>1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7">
        <f t="shared" si="40"/>
        <v>40448</v>
      </c>
      <c r="B274">
        <v>16.7</v>
      </c>
      <c r="C274">
        <v>11</v>
      </c>
      <c r="D274">
        <v>12.8</v>
      </c>
      <c r="E274" s="2">
        <f t="shared" si="34"/>
        <v>5.699999999999999</v>
      </c>
      <c r="F274">
        <v>98</v>
      </c>
      <c r="G274">
        <v>71</v>
      </c>
      <c r="H274">
        <v>90</v>
      </c>
      <c r="I274">
        <v>1.2</v>
      </c>
      <c r="J274">
        <v>229</v>
      </c>
      <c r="K274">
        <v>9</v>
      </c>
      <c r="L274">
        <v>8.49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7">
        <f t="shared" si="40"/>
        <v>40449</v>
      </c>
      <c r="B275">
        <v>17.4</v>
      </c>
      <c r="C275">
        <v>10.1</v>
      </c>
      <c r="D275">
        <v>13.3</v>
      </c>
      <c r="E275" s="2">
        <f t="shared" si="34"/>
        <v>7.299999999999999</v>
      </c>
      <c r="F275">
        <v>96</v>
      </c>
      <c r="G275">
        <v>63</v>
      </c>
      <c r="H275">
        <v>79</v>
      </c>
      <c r="I275">
        <v>0</v>
      </c>
      <c r="J275">
        <v>229</v>
      </c>
      <c r="K275">
        <v>3.3</v>
      </c>
      <c r="L275">
        <v>9.2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7">
        <f t="shared" si="40"/>
        <v>40450</v>
      </c>
      <c r="B276">
        <v>17.9</v>
      </c>
      <c r="C276">
        <v>9</v>
      </c>
      <c r="D276">
        <v>13.1</v>
      </c>
      <c r="E276" s="2">
        <f t="shared" si="34"/>
        <v>8.899999999999999</v>
      </c>
      <c r="F276">
        <v>98</v>
      </c>
      <c r="G276">
        <v>47</v>
      </c>
      <c r="H276">
        <v>78</v>
      </c>
      <c r="I276">
        <v>0</v>
      </c>
      <c r="J276">
        <v>28</v>
      </c>
      <c r="K276">
        <v>4.2</v>
      </c>
      <c r="L276">
        <v>8.09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7">
        <f t="shared" si="40"/>
        <v>40451</v>
      </c>
      <c r="B277">
        <v>19.2</v>
      </c>
      <c r="C277">
        <v>9.8</v>
      </c>
      <c r="D277">
        <v>13.8</v>
      </c>
      <c r="E277" s="2">
        <f t="shared" si="34"/>
        <v>9.399999999999999</v>
      </c>
      <c r="F277">
        <v>97</v>
      </c>
      <c r="G277">
        <v>41</v>
      </c>
      <c r="H277">
        <v>75</v>
      </c>
      <c r="I277">
        <v>0</v>
      </c>
      <c r="J277">
        <v>230</v>
      </c>
      <c r="K277">
        <v>2.1</v>
      </c>
      <c r="L277">
        <v>11.75</v>
      </c>
      <c r="M277">
        <f t="shared" si="41"/>
        <v>0</v>
      </c>
      <c r="N277">
        <f>SUM(M248:M277)</f>
        <v>9</v>
      </c>
      <c r="O277">
        <f t="shared" si="35"/>
        <v>0</v>
      </c>
      <c r="P277">
        <f>SUM(O248:O277)</f>
        <v>6</v>
      </c>
      <c r="Q277">
        <f t="shared" si="36"/>
        <v>0</v>
      </c>
      <c r="R277">
        <f>SUM(Q248:Q277)</f>
        <v>3</v>
      </c>
      <c r="S277">
        <f t="shared" si="37"/>
        <v>0</v>
      </c>
      <c r="T277">
        <f>SUM(S248:S277)</f>
        <v>2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27">
        <f t="shared" si="40"/>
        <v>40452</v>
      </c>
      <c r="B278">
        <v>19.4</v>
      </c>
      <c r="C278">
        <v>11.6</v>
      </c>
      <c r="D278">
        <v>14.5</v>
      </c>
      <c r="E278" s="2">
        <f t="shared" si="34"/>
        <v>7.799999999999999</v>
      </c>
      <c r="F278">
        <v>98</v>
      </c>
      <c r="G278">
        <v>54</v>
      </c>
      <c r="H278">
        <v>85</v>
      </c>
      <c r="I278">
        <v>0.2</v>
      </c>
      <c r="J278">
        <v>228</v>
      </c>
      <c r="K278">
        <v>2.6</v>
      </c>
      <c r="L278">
        <v>11.53</v>
      </c>
      <c r="M278">
        <f t="shared" si="41"/>
        <v>1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7">
        <f t="shared" si="40"/>
        <v>40453</v>
      </c>
      <c r="B279">
        <v>21.3</v>
      </c>
      <c r="C279">
        <v>13.2</v>
      </c>
      <c r="D279">
        <v>15.9</v>
      </c>
      <c r="E279" s="2">
        <f t="shared" si="34"/>
        <v>8.100000000000001</v>
      </c>
      <c r="F279">
        <v>98</v>
      </c>
      <c r="G279">
        <v>45</v>
      </c>
      <c r="H279">
        <v>80</v>
      </c>
      <c r="I279">
        <v>0</v>
      </c>
      <c r="J279">
        <v>228</v>
      </c>
      <c r="K279">
        <v>1.6</v>
      </c>
      <c r="L279">
        <v>12.15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7">
        <f t="shared" si="40"/>
        <v>40454</v>
      </c>
      <c r="B280">
        <v>21.9</v>
      </c>
      <c r="C280">
        <v>12.9</v>
      </c>
      <c r="D280">
        <v>16.6</v>
      </c>
      <c r="E280" s="2">
        <f t="shared" si="34"/>
        <v>8.999999999999998</v>
      </c>
      <c r="F280">
        <v>95</v>
      </c>
      <c r="G280">
        <v>46</v>
      </c>
      <c r="H280">
        <v>74</v>
      </c>
      <c r="I280">
        <v>0</v>
      </c>
      <c r="J280">
        <v>208</v>
      </c>
      <c r="K280">
        <v>0.5</v>
      </c>
      <c r="L280">
        <v>10.88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7">
        <f t="shared" si="40"/>
        <v>40455</v>
      </c>
      <c r="B281">
        <v>22.8</v>
      </c>
      <c r="C281">
        <v>13</v>
      </c>
      <c r="D281">
        <v>17.5</v>
      </c>
      <c r="E281" s="2">
        <f t="shared" si="34"/>
        <v>9.8</v>
      </c>
      <c r="F281">
        <v>98</v>
      </c>
      <c r="G281">
        <v>43</v>
      </c>
      <c r="H281">
        <v>73</v>
      </c>
      <c r="I281">
        <v>0.2</v>
      </c>
      <c r="J281">
        <v>213</v>
      </c>
      <c r="K281">
        <v>4.4</v>
      </c>
      <c r="L281">
        <v>12.36</v>
      </c>
      <c r="M281">
        <f t="shared" si="41"/>
        <v>1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7">
        <f t="shared" si="40"/>
        <v>40456</v>
      </c>
      <c r="B282">
        <v>22.1</v>
      </c>
      <c r="C282">
        <v>15.4</v>
      </c>
      <c r="D282">
        <v>17.9</v>
      </c>
      <c r="E282" s="2">
        <f t="shared" si="34"/>
        <v>6.700000000000001</v>
      </c>
      <c r="F282">
        <v>98</v>
      </c>
      <c r="G282">
        <v>62</v>
      </c>
      <c r="H282">
        <v>79</v>
      </c>
      <c r="I282">
        <v>4.4</v>
      </c>
      <c r="J282">
        <v>220</v>
      </c>
      <c r="K282">
        <v>7.1</v>
      </c>
      <c r="L282">
        <v>4.53</v>
      </c>
      <c r="M282">
        <f t="shared" si="41"/>
        <v>1</v>
      </c>
      <c r="O282">
        <f t="shared" si="35"/>
        <v>1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7">
        <f t="shared" si="40"/>
        <v>40457</v>
      </c>
      <c r="B283">
        <v>19.9</v>
      </c>
      <c r="C283">
        <v>12.2</v>
      </c>
      <c r="D283">
        <v>15.7</v>
      </c>
      <c r="E283" s="2">
        <f t="shared" si="34"/>
        <v>7.699999999999999</v>
      </c>
      <c r="F283">
        <v>98</v>
      </c>
      <c r="G283">
        <v>57</v>
      </c>
      <c r="H283">
        <v>82</v>
      </c>
      <c r="I283">
        <v>0</v>
      </c>
      <c r="J283">
        <v>41</v>
      </c>
      <c r="K283">
        <v>6.3</v>
      </c>
      <c r="L283">
        <v>7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7">
        <f t="shared" si="40"/>
        <v>40458</v>
      </c>
      <c r="B284">
        <v>20</v>
      </c>
      <c r="C284">
        <v>11.9</v>
      </c>
      <c r="D284">
        <v>15.1</v>
      </c>
      <c r="E284" s="2">
        <f t="shared" si="34"/>
        <v>8.1</v>
      </c>
      <c r="F284">
        <v>96</v>
      </c>
      <c r="G284">
        <v>59</v>
      </c>
      <c r="H284">
        <v>81</v>
      </c>
      <c r="I284">
        <v>0</v>
      </c>
      <c r="J284">
        <v>30</v>
      </c>
      <c r="K284">
        <v>5.7</v>
      </c>
      <c r="L284">
        <v>13.25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7">
        <f t="shared" si="40"/>
        <v>40459</v>
      </c>
      <c r="B285">
        <v>17.8</v>
      </c>
      <c r="C285">
        <v>9</v>
      </c>
      <c r="D285">
        <v>13.6</v>
      </c>
      <c r="E285" s="2">
        <f t="shared" si="34"/>
        <v>8.8</v>
      </c>
      <c r="F285">
        <v>94</v>
      </c>
      <c r="G285">
        <v>56</v>
      </c>
      <c r="H285">
        <v>78</v>
      </c>
      <c r="I285">
        <v>0</v>
      </c>
      <c r="J285">
        <v>23</v>
      </c>
      <c r="K285">
        <v>5.4</v>
      </c>
      <c r="L285">
        <v>9.66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7">
        <f t="shared" si="40"/>
        <v>40460</v>
      </c>
      <c r="B286">
        <v>16.4</v>
      </c>
      <c r="C286">
        <v>6.9</v>
      </c>
      <c r="D286">
        <v>10.8</v>
      </c>
      <c r="E286" s="2">
        <f t="shared" si="34"/>
        <v>9.499999999999998</v>
      </c>
      <c r="F286">
        <v>87</v>
      </c>
      <c r="G286">
        <v>46</v>
      </c>
      <c r="H286">
        <v>71</v>
      </c>
      <c r="I286">
        <v>0</v>
      </c>
      <c r="J286">
        <v>27</v>
      </c>
      <c r="K286">
        <v>4.6</v>
      </c>
      <c r="L286">
        <v>11.24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7">
        <f t="shared" si="40"/>
        <v>40461</v>
      </c>
      <c r="B287">
        <v>16</v>
      </c>
      <c r="C287">
        <v>5.1</v>
      </c>
      <c r="D287">
        <v>10.8</v>
      </c>
      <c r="E287" s="2">
        <f t="shared" si="34"/>
        <v>10.9</v>
      </c>
      <c r="F287">
        <v>88</v>
      </c>
      <c r="G287">
        <v>47</v>
      </c>
      <c r="H287">
        <v>68</v>
      </c>
      <c r="I287">
        <v>0</v>
      </c>
      <c r="J287">
        <v>57</v>
      </c>
      <c r="K287">
        <v>7.2</v>
      </c>
      <c r="L287">
        <v>11.84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7">
        <f t="shared" si="40"/>
        <v>40462</v>
      </c>
      <c r="B288">
        <v>11</v>
      </c>
      <c r="C288">
        <v>9.2</v>
      </c>
      <c r="D288">
        <v>10.1</v>
      </c>
      <c r="E288" s="2">
        <f t="shared" si="34"/>
        <v>1.8000000000000007</v>
      </c>
      <c r="F288">
        <v>98</v>
      </c>
      <c r="G288">
        <v>66</v>
      </c>
      <c r="H288">
        <v>92</v>
      </c>
      <c r="I288">
        <v>29.2</v>
      </c>
      <c r="J288">
        <v>33</v>
      </c>
      <c r="K288">
        <v>2.6</v>
      </c>
      <c r="L288">
        <v>1.4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27">
        <f t="shared" si="40"/>
        <v>40463</v>
      </c>
      <c r="B289">
        <v>15.2</v>
      </c>
      <c r="C289">
        <v>10.5</v>
      </c>
      <c r="D289">
        <v>12.3</v>
      </c>
      <c r="E289" s="2">
        <f t="shared" si="34"/>
        <v>4.699999999999999</v>
      </c>
      <c r="F289">
        <v>98</v>
      </c>
      <c r="G289">
        <v>80</v>
      </c>
      <c r="H289">
        <v>95</v>
      </c>
      <c r="I289">
        <v>0</v>
      </c>
      <c r="J289">
        <v>50</v>
      </c>
      <c r="K289">
        <v>2.8</v>
      </c>
      <c r="L289">
        <v>5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7">
        <f t="shared" si="40"/>
        <v>40464</v>
      </c>
      <c r="B290">
        <v>17.4</v>
      </c>
      <c r="C290">
        <v>11.9</v>
      </c>
      <c r="D290">
        <v>13.5</v>
      </c>
      <c r="E290" s="2">
        <f t="shared" si="34"/>
        <v>5.499999999999998</v>
      </c>
      <c r="F290">
        <v>98</v>
      </c>
      <c r="G290">
        <v>80</v>
      </c>
      <c r="H290">
        <v>96</v>
      </c>
      <c r="I290">
        <v>34.8</v>
      </c>
      <c r="J290">
        <v>44</v>
      </c>
      <c r="K290">
        <v>3.7</v>
      </c>
      <c r="L290">
        <v>5.25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27">
        <f t="shared" si="40"/>
        <v>40465</v>
      </c>
      <c r="B291">
        <v>16.8</v>
      </c>
      <c r="C291">
        <v>10.7</v>
      </c>
      <c r="D291">
        <v>12.2</v>
      </c>
      <c r="E291" s="2">
        <f t="shared" si="34"/>
        <v>6.100000000000001</v>
      </c>
      <c r="F291">
        <v>98</v>
      </c>
      <c r="G291">
        <v>69</v>
      </c>
      <c r="H291">
        <v>94</v>
      </c>
      <c r="I291">
        <v>2</v>
      </c>
      <c r="J291">
        <v>33</v>
      </c>
      <c r="K291">
        <v>3</v>
      </c>
      <c r="L291">
        <v>6.72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7">
        <f t="shared" si="40"/>
        <v>40466</v>
      </c>
      <c r="B292">
        <v>14.9</v>
      </c>
      <c r="C292">
        <v>10.1</v>
      </c>
      <c r="D292">
        <v>11.7</v>
      </c>
      <c r="E292" s="2">
        <f t="shared" si="34"/>
        <v>4.800000000000001</v>
      </c>
      <c r="F292">
        <v>98</v>
      </c>
      <c r="G292">
        <v>71</v>
      </c>
      <c r="H292">
        <v>92</v>
      </c>
      <c r="I292">
        <v>1.4</v>
      </c>
      <c r="J292">
        <v>223</v>
      </c>
      <c r="K292">
        <v>3.6</v>
      </c>
      <c r="L292">
        <v>4.72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7">
        <f t="shared" si="40"/>
        <v>40467</v>
      </c>
      <c r="B293">
        <v>14.8</v>
      </c>
      <c r="C293">
        <v>10.6</v>
      </c>
      <c r="D293">
        <v>11.5</v>
      </c>
      <c r="E293" s="2">
        <f t="shared" si="34"/>
        <v>4.200000000000001</v>
      </c>
      <c r="F293">
        <v>98</v>
      </c>
      <c r="G293">
        <v>76</v>
      </c>
      <c r="H293">
        <v>94</v>
      </c>
      <c r="I293">
        <v>0.6</v>
      </c>
      <c r="J293">
        <v>219</v>
      </c>
      <c r="K293">
        <v>2.6</v>
      </c>
      <c r="L293">
        <v>7.67</v>
      </c>
      <c r="M293">
        <f t="shared" si="41"/>
        <v>1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7">
        <f t="shared" si="40"/>
        <v>40468</v>
      </c>
      <c r="B294">
        <v>14.7</v>
      </c>
      <c r="C294">
        <v>10</v>
      </c>
      <c r="D294">
        <v>11.4</v>
      </c>
      <c r="E294" s="2">
        <f t="shared" si="34"/>
        <v>4.699999999999999</v>
      </c>
      <c r="F294">
        <v>98</v>
      </c>
      <c r="G294">
        <v>66</v>
      </c>
      <c r="H294">
        <v>90</v>
      </c>
      <c r="I294">
        <v>0.2</v>
      </c>
      <c r="J294">
        <v>231</v>
      </c>
      <c r="K294">
        <v>2.1</v>
      </c>
      <c r="L294">
        <v>8.15</v>
      </c>
      <c r="M294">
        <f t="shared" si="41"/>
        <v>1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7">
        <f t="shared" si="40"/>
        <v>40469</v>
      </c>
      <c r="B295">
        <v>13.8</v>
      </c>
      <c r="C295">
        <v>8.7</v>
      </c>
      <c r="D295">
        <v>10.8</v>
      </c>
      <c r="E295" s="2">
        <f t="shared" si="34"/>
        <v>5.100000000000001</v>
      </c>
      <c r="F295">
        <v>97</v>
      </c>
      <c r="G295">
        <v>67</v>
      </c>
      <c r="H295">
        <v>86</v>
      </c>
      <c r="I295">
        <v>0.2</v>
      </c>
      <c r="J295">
        <v>21</v>
      </c>
      <c r="K295">
        <v>13.5</v>
      </c>
      <c r="L295">
        <v>8.79</v>
      </c>
      <c r="M295">
        <f t="shared" si="41"/>
        <v>1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7">
        <f t="shared" si="40"/>
        <v>40470</v>
      </c>
      <c r="B296">
        <v>10.2</v>
      </c>
      <c r="C296">
        <v>8.7</v>
      </c>
      <c r="D296">
        <v>9.6</v>
      </c>
      <c r="E296" s="2">
        <f t="shared" si="34"/>
        <v>1.5</v>
      </c>
      <c r="F296">
        <v>98</v>
      </c>
      <c r="G296">
        <v>85</v>
      </c>
      <c r="H296">
        <v>93</v>
      </c>
      <c r="I296">
        <v>1.6</v>
      </c>
      <c r="J296">
        <v>357</v>
      </c>
      <c r="K296">
        <v>5.9</v>
      </c>
      <c r="L296">
        <v>2.4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7">
        <f t="shared" si="40"/>
        <v>40471</v>
      </c>
      <c r="B297">
        <v>13.6</v>
      </c>
      <c r="C297">
        <v>7.5</v>
      </c>
      <c r="D297">
        <v>10.2</v>
      </c>
      <c r="E297" s="2">
        <f aca="true" t="shared" si="42" ref="E297:E350">B297-C297</f>
        <v>6.1</v>
      </c>
      <c r="F297">
        <v>98</v>
      </c>
      <c r="G297">
        <v>74</v>
      </c>
      <c r="H297">
        <v>91</v>
      </c>
      <c r="I297">
        <v>0.8</v>
      </c>
      <c r="J297">
        <v>232</v>
      </c>
      <c r="K297">
        <v>4.1</v>
      </c>
      <c r="L297">
        <v>5.72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7">
        <f t="shared" si="40"/>
        <v>40472</v>
      </c>
      <c r="B298">
        <v>15.3</v>
      </c>
      <c r="C298">
        <v>7.7</v>
      </c>
      <c r="D298">
        <v>10.7</v>
      </c>
      <c r="E298" s="2">
        <f t="shared" si="42"/>
        <v>7.6000000000000005</v>
      </c>
      <c r="F298">
        <v>98</v>
      </c>
      <c r="G298">
        <v>56</v>
      </c>
      <c r="H298">
        <v>79</v>
      </c>
      <c r="I298">
        <v>0</v>
      </c>
      <c r="J298">
        <v>47</v>
      </c>
      <c r="K298">
        <v>1.1</v>
      </c>
      <c r="L298">
        <v>9.5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7">
        <f t="shared" si="40"/>
        <v>40473</v>
      </c>
      <c r="B299">
        <v>15.4</v>
      </c>
      <c r="C299">
        <v>6.5</v>
      </c>
      <c r="D299">
        <v>10.8</v>
      </c>
      <c r="E299" s="2">
        <f t="shared" si="42"/>
        <v>8.9</v>
      </c>
      <c r="F299">
        <v>84</v>
      </c>
      <c r="G299">
        <v>47</v>
      </c>
      <c r="H299">
        <v>68</v>
      </c>
      <c r="I299">
        <v>0</v>
      </c>
      <c r="J299">
        <v>152</v>
      </c>
      <c r="K299">
        <v>2</v>
      </c>
      <c r="L299">
        <v>11.58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7">
        <f t="shared" si="40"/>
        <v>40474</v>
      </c>
      <c r="B300">
        <v>15.4</v>
      </c>
      <c r="C300">
        <v>8.4</v>
      </c>
      <c r="D300">
        <v>11.7</v>
      </c>
      <c r="E300" s="2">
        <f t="shared" si="42"/>
        <v>7</v>
      </c>
      <c r="F300">
        <v>98</v>
      </c>
      <c r="G300">
        <v>60</v>
      </c>
      <c r="H300">
        <v>84</v>
      </c>
      <c r="I300">
        <v>0.2</v>
      </c>
      <c r="J300">
        <v>208</v>
      </c>
      <c r="K300">
        <v>3.3</v>
      </c>
      <c r="L300">
        <v>9.94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7">
        <f t="shared" si="40"/>
        <v>40475</v>
      </c>
      <c r="B301">
        <v>14.5</v>
      </c>
      <c r="C301">
        <v>9.8</v>
      </c>
      <c r="D301">
        <v>11.4</v>
      </c>
      <c r="E301" s="2">
        <f t="shared" si="42"/>
        <v>4.699999999999999</v>
      </c>
      <c r="F301">
        <v>98</v>
      </c>
      <c r="G301">
        <v>68</v>
      </c>
      <c r="H301">
        <v>91</v>
      </c>
      <c r="I301">
        <v>1.4</v>
      </c>
      <c r="J301">
        <v>212</v>
      </c>
      <c r="K301">
        <v>3.2</v>
      </c>
      <c r="L301">
        <v>4.18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7">
        <f t="shared" si="40"/>
        <v>40476</v>
      </c>
      <c r="B302">
        <v>13.5</v>
      </c>
      <c r="C302">
        <v>9.5</v>
      </c>
      <c r="D302">
        <v>11.5</v>
      </c>
      <c r="E302" s="2">
        <f t="shared" si="42"/>
        <v>4</v>
      </c>
      <c r="F302">
        <v>98</v>
      </c>
      <c r="G302">
        <v>92</v>
      </c>
      <c r="H302">
        <v>97</v>
      </c>
      <c r="I302">
        <v>8.4</v>
      </c>
      <c r="J302">
        <v>206</v>
      </c>
      <c r="K302">
        <v>6</v>
      </c>
      <c r="L302">
        <v>5.44</v>
      </c>
      <c r="M302">
        <f t="shared" si="41"/>
        <v>1</v>
      </c>
      <c r="O302">
        <f t="shared" si="35"/>
        <v>1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7">
        <f t="shared" si="40"/>
        <v>40477</v>
      </c>
      <c r="B303">
        <v>10.4</v>
      </c>
      <c r="C303">
        <v>5.6</v>
      </c>
      <c r="D303">
        <v>8.4</v>
      </c>
      <c r="E303" s="2">
        <f t="shared" si="42"/>
        <v>4.800000000000001</v>
      </c>
      <c r="F303">
        <v>98</v>
      </c>
      <c r="G303">
        <v>98</v>
      </c>
      <c r="H303">
        <v>98</v>
      </c>
      <c r="I303">
        <v>33.2</v>
      </c>
      <c r="J303">
        <v>7</v>
      </c>
      <c r="K303">
        <v>11.3</v>
      </c>
      <c r="L303">
        <v>0.97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27">
        <f t="shared" si="40"/>
        <v>40478</v>
      </c>
      <c r="B304">
        <v>6.4</v>
      </c>
      <c r="C304">
        <v>4.8</v>
      </c>
      <c r="D304">
        <v>5.5</v>
      </c>
      <c r="E304" s="2">
        <f t="shared" si="42"/>
        <v>1.6000000000000005</v>
      </c>
      <c r="F304">
        <v>98</v>
      </c>
      <c r="G304">
        <v>81</v>
      </c>
      <c r="H304">
        <v>96</v>
      </c>
      <c r="I304">
        <v>6.6</v>
      </c>
      <c r="J304">
        <v>2</v>
      </c>
      <c r="K304">
        <v>6.2</v>
      </c>
      <c r="L304">
        <v>2.4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7">
        <f t="shared" si="40"/>
        <v>40479</v>
      </c>
      <c r="B305">
        <v>10.6</v>
      </c>
      <c r="C305">
        <v>3.9</v>
      </c>
      <c r="D305">
        <v>6.3</v>
      </c>
      <c r="E305" s="2">
        <f t="shared" si="42"/>
        <v>6.699999999999999</v>
      </c>
      <c r="F305">
        <v>91</v>
      </c>
      <c r="G305">
        <v>57</v>
      </c>
      <c r="H305">
        <v>76</v>
      </c>
      <c r="I305">
        <v>0</v>
      </c>
      <c r="J305">
        <v>15</v>
      </c>
      <c r="K305">
        <v>3.1</v>
      </c>
      <c r="L305">
        <v>11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7">
        <f t="shared" si="40"/>
        <v>40480</v>
      </c>
      <c r="B306">
        <v>12.6</v>
      </c>
      <c r="C306">
        <v>3.7</v>
      </c>
      <c r="D306">
        <v>7.8</v>
      </c>
      <c r="E306" s="2">
        <f t="shared" si="42"/>
        <v>8.899999999999999</v>
      </c>
      <c r="F306">
        <v>91</v>
      </c>
      <c r="G306">
        <v>47</v>
      </c>
      <c r="H306">
        <v>71</v>
      </c>
      <c r="I306">
        <v>0</v>
      </c>
      <c r="J306">
        <v>63</v>
      </c>
      <c r="K306">
        <v>2.2</v>
      </c>
      <c r="L306">
        <v>12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7">
        <f t="shared" si="40"/>
        <v>40481</v>
      </c>
      <c r="B307">
        <v>14.5</v>
      </c>
      <c r="C307">
        <v>6.6</v>
      </c>
      <c r="D307">
        <v>10.4</v>
      </c>
      <c r="E307" s="2">
        <f t="shared" si="42"/>
        <v>7.9</v>
      </c>
      <c r="F307">
        <v>98</v>
      </c>
      <c r="G307">
        <v>63</v>
      </c>
      <c r="H307">
        <v>79</v>
      </c>
      <c r="I307">
        <v>0</v>
      </c>
      <c r="J307">
        <v>217</v>
      </c>
      <c r="K307">
        <v>5.4</v>
      </c>
      <c r="L307">
        <v>11.78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7">
        <f t="shared" si="40"/>
        <v>40482</v>
      </c>
      <c r="B308">
        <v>15.5</v>
      </c>
      <c r="C308">
        <v>9.8</v>
      </c>
      <c r="D308">
        <v>12.3</v>
      </c>
      <c r="E308" s="2">
        <f t="shared" si="42"/>
        <v>5.699999999999999</v>
      </c>
      <c r="F308">
        <v>98</v>
      </c>
      <c r="G308">
        <v>69</v>
      </c>
      <c r="H308">
        <v>87</v>
      </c>
      <c r="I308">
        <v>0</v>
      </c>
      <c r="J308">
        <v>202</v>
      </c>
      <c r="K308">
        <v>2.7</v>
      </c>
      <c r="L308">
        <v>6.57</v>
      </c>
      <c r="M308">
        <f t="shared" si="41"/>
        <v>0</v>
      </c>
      <c r="N308">
        <f>SUM(M278:M308)</f>
        <v>17</v>
      </c>
      <c r="O308">
        <f t="shared" si="35"/>
        <v>0</v>
      </c>
      <c r="P308">
        <f>SUM(O278:O308)</f>
        <v>10</v>
      </c>
      <c r="Q308">
        <f t="shared" si="36"/>
        <v>0</v>
      </c>
      <c r="R308">
        <f>SUM(Q278:Q308)</f>
        <v>3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27">
        <f t="shared" si="40"/>
        <v>40483</v>
      </c>
      <c r="B309">
        <v>19.5</v>
      </c>
      <c r="C309">
        <v>11.1</v>
      </c>
      <c r="D309">
        <v>15.1</v>
      </c>
      <c r="E309" s="2">
        <f t="shared" si="42"/>
        <v>8.4</v>
      </c>
      <c r="F309">
        <v>98</v>
      </c>
      <c r="G309">
        <v>46</v>
      </c>
      <c r="H309">
        <v>67</v>
      </c>
      <c r="I309">
        <v>19.4</v>
      </c>
      <c r="J309">
        <v>154</v>
      </c>
      <c r="K309">
        <v>4.7</v>
      </c>
      <c r="L309">
        <v>7.18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7">
        <f t="shared" si="40"/>
        <v>40484</v>
      </c>
      <c r="B310">
        <v>12.6</v>
      </c>
      <c r="C310">
        <v>8.1</v>
      </c>
      <c r="D310">
        <v>10.6</v>
      </c>
      <c r="E310" s="2">
        <f t="shared" si="42"/>
        <v>4.5</v>
      </c>
      <c r="F310">
        <v>98</v>
      </c>
      <c r="G310">
        <v>81</v>
      </c>
      <c r="H310">
        <v>91</v>
      </c>
      <c r="I310">
        <v>12.6</v>
      </c>
      <c r="J310">
        <v>106</v>
      </c>
      <c r="K310">
        <v>1.8</v>
      </c>
      <c r="L310">
        <v>1.78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7">
        <f t="shared" si="40"/>
        <v>40485</v>
      </c>
      <c r="B311">
        <v>17.7</v>
      </c>
      <c r="C311">
        <v>7.9</v>
      </c>
      <c r="D311">
        <v>12.2</v>
      </c>
      <c r="E311" s="2">
        <f t="shared" si="42"/>
        <v>9.799999999999999</v>
      </c>
      <c r="F311">
        <v>97</v>
      </c>
      <c r="G311">
        <v>53</v>
      </c>
      <c r="H311">
        <v>77</v>
      </c>
      <c r="I311">
        <v>0</v>
      </c>
      <c r="J311">
        <v>63</v>
      </c>
      <c r="K311">
        <v>4.7</v>
      </c>
      <c r="L311">
        <v>11.31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7">
        <f t="shared" si="40"/>
        <v>40486</v>
      </c>
      <c r="B312">
        <v>14.7</v>
      </c>
      <c r="C312">
        <v>9.7</v>
      </c>
      <c r="D312">
        <v>11.5</v>
      </c>
      <c r="E312" s="2">
        <f t="shared" si="42"/>
        <v>5</v>
      </c>
      <c r="F312">
        <v>98</v>
      </c>
      <c r="G312">
        <v>77</v>
      </c>
      <c r="H312">
        <v>94</v>
      </c>
      <c r="I312">
        <v>0.2</v>
      </c>
      <c r="J312">
        <v>43</v>
      </c>
      <c r="K312">
        <v>2.6</v>
      </c>
      <c r="L312">
        <v>7.69</v>
      </c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7">
        <f t="shared" si="40"/>
        <v>40487</v>
      </c>
      <c r="B313">
        <v>18.1</v>
      </c>
      <c r="C313">
        <v>9.3</v>
      </c>
      <c r="D313">
        <v>12.8</v>
      </c>
      <c r="E313" s="2">
        <f t="shared" si="42"/>
        <v>8.8</v>
      </c>
      <c r="F313">
        <v>98</v>
      </c>
      <c r="G313">
        <v>48</v>
      </c>
      <c r="H313">
        <v>81</v>
      </c>
      <c r="I313">
        <v>0.2</v>
      </c>
      <c r="J313">
        <v>49</v>
      </c>
      <c r="K313">
        <v>4.3</v>
      </c>
      <c r="L313">
        <v>9.88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7">
        <f t="shared" si="40"/>
        <v>40488</v>
      </c>
      <c r="B314">
        <v>17.4</v>
      </c>
      <c r="C314">
        <v>11.8</v>
      </c>
      <c r="D314">
        <v>14.3</v>
      </c>
      <c r="E314" s="2">
        <f t="shared" si="42"/>
        <v>5.599999999999998</v>
      </c>
      <c r="F314">
        <v>98</v>
      </c>
      <c r="G314">
        <v>42</v>
      </c>
      <c r="H314">
        <v>65</v>
      </c>
      <c r="I314">
        <v>0</v>
      </c>
      <c r="J314">
        <v>208</v>
      </c>
      <c r="K314">
        <v>5.8</v>
      </c>
      <c r="L314">
        <v>10.8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7">
        <f t="shared" si="40"/>
        <v>40489</v>
      </c>
      <c r="B315">
        <v>15.7</v>
      </c>
      <c r="C315">
        <v>10.7</v>
      </c>
      <c r="D315">
        <v>12.3</v>
      </c>
      <c r="E315" s="2">
        <f t="shared" si="42"/>
        <v>5</v>
      </c>
      <c r="F315">
        <v>98</v>
      </c>
      <c r="G315">
        <v>78</v>
      </c>
      <c r="H315">
        <v>95</v>
      </c>
      <c r="I315">
        <v>4</v>
      </c>
      <c r="J315">
        <v>221</v>
      </c>
      <c r="K315">
        <v>5.5</v>
      </c>
      <c r="L315">
        <v>8.34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7">
        <f t="shared" si="40"/>
        <v>40490</v>
      </c>
      <c r="B316">
        <v>11.6</v>
      </c>
      <c r="C316">
        <v>8</v>
      </c>
      <c r="D316">
        <v>9.9</v>
      </c>
      <c r="E316" s="2">
        <f t="shared" si="42"/>
        <v>3.5999999999999996</v>
      </c>
      <c r="F316">
        <v>98</v>
      </c>
      <c r="G316">
        <v>98</v>
      </c>
      <c r="H316">
        <v>98</v>
      </c>
      <c r="I316">
        <v>21.6</v>
      </c>
      <c r="J316">
        <v>219</v>
      </c>
      <c r="K316">
        <v>7.5</v>
      </c>
      <c r="L316">
        <v>0.73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27">
        <f t="shared" si="40"/>
        <v>40491</v>
      </c>
      <c r="B317">
        <v>11.7</v>
      </c>
      <c r="C317">
        <v>8</v>
      </c>
      <c r="D317">
        <v>9.7</v>
      </c>
      <c r="E317" s="2">
        <f t="shared" si="42"/>
        <v>3.6999999999999993</v>
      </c>
      <c r="F317">
        <v>98</v>
      </c>
      <c r="G317">
        <v>80</v>
      </c>
      <c r="H317">
        <v>93</v>
      </c>
      <c r="I317">
        <v>21.6</v>
      </c>
      <c r="J317">
        <v>214</v>
      </c>
      <c r="K317">
        <v>9.4</v>
      </c>
      <c r="L317">
        <v>1.41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0</v>
      </c>
      <c r="W317">
        <f t="shared" si="39"/>
        <v>0</v>
      </c>
    </row>
    <row r="318" spans="1:23" ht="12.75">
      <c r="A318" s="27">
        <f t="shared" si="40"/>
        <v>40492</v>
      </c>
      <c r="B318">
        <v>12.8</v>
      </c>
      <c r="C318">
        <v>9.6</v>
      </c>
      <c r="D318">
        <v>11.3</v>
      </c>
      <c r="E318" s="2">
        <f t="shared" si="42"/>
        <v>3.200000000000001</v>
      </c>
      <c r="F318">
        <v>95</v>
      </c>
      <c r="G318">
        <v>67</v>
      </c>
      <c r="H318">
        <v>84</v>
      </c>
      <c r="I318">
        <v>40.2</v>
      </c>
      <c r="J318">
        <v>224</v>
      </c>
      <c r="K318">
        <v>7.7</v>
      </c>
      <c r="L318">
        <v>3.51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0</v>
      </c>
    </row>
    <row r="319" spans="1:23" ht="12.75">
      <c r="A319" s="27">
        <f t="shared" si="40"/>
        <v>40493</v>
      </c>
      <c r="B319">
        <v>11.9</v>
      </c>
      <c r="C319">
        <v>7</v>
      </c>
      <c r="D319">
        <v>9.5</v>
      </c>
      <c r="E319" s="2">
        <f t="shared" si="42"/>
        <v>4.9</v>
      </c>
      <c r="F319">
        <v>95</v>
      </c>
      <c r="G319">
        <v>70</v>
      </c>
      <c r="H319">
        <v>83</v>
      </c>
      <c r="I319">
        <v>1.2</v>
      </c>
      <c r="J319">
        <v>240</v>
      </c>
      <c r="K319">
        <v>1.2</v>
      </c>
      <c r="L319">
        <v>5.04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7">
        <f t="shared" si="40"/>
        <v>40494</v>
      </c>
      <c r="B320">
        <v>11.1</v>
      </c>
      <c r="C320">
        <v>6.1</v>
      </c>
      <c r="D320">
        <v>8.5</v>
      </c>
      <c r="E320" s="2">
        <f t="shared" si="42"/>
        <v>5</v>
      </c>
      <c r="F320">
        <v>91</v>
      </c>
      <c r="G320">
        <v>75</v>
      </c>
      <c r="H320">
        <v>85</v>
      </c>
      <c r="I320">
        <v>0.2</v>
      </c>
      <c r="J320">
        <v>214</v>
      </c>
      <c r="K320">
        <v>2.1</v>
      </c>
      <c r="L320">
        <v>8.63</v>
      </c>
      <c r="M320">
        <f t="shared" si="41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7">
        <f t="shared" si="40"/>
        <v>40495</v>
      </c>
      <c r="B321">
        <v>13.8</v>
      </c>
      <c r="C321">
        <v>8.4</v>
      </c>
      <c r="D321">
        <v>11.2</v>
      </c>
      <c r="E321" s="2">
        <f t="shared" si="42"/>
        <v>5.4</v>
      </c>
      <c r="F321">
        <v>91</v>
      </c>
      <c r="G321">
        <v>74</v>
      </c>
      <c r="H321">
        <v>86</v>
      </c>
      <c r="I321">
        <v>0</v>
      </c>
      <c r="J321">
        <v>217</v>
      </c>
      <c r="K321">
        <v>3</v>
      </c>
      <c r="L321">
        <v>9.13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7">
        <f t="shared" si="40"/>
        <v>40496</v>
      </c>
      <c r="B322">
        <v>14.6</v>
      </c>
      <c r="C322">
        <v>10.4</v>
      </c>
      <c r="D322">
        <v>11.9</v>
      </c>
      <c r="E322" s="2">
        <f t="shared" si="42"/>
        <v>4.199999999999999</v>
      </c>
      <c r="F322">
        <v>93</v>
      </c>
      <c r="G322">
        <v>72</v>
      </c>
      <c r="H322">
        <v>85</v>
      </c>
      <c r="I322">
        <v>0.2</v>
      </c>
      <c r="J322">
        <v>224</v>
      </c>
      <c r="K322">
        <v>2.5</v>
      </c>
      <c r="L322">
        <v>9.69</v>
      </c>
      <c r="M322">
        <f t="shared" si="41"/>
        <v>1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7">
        <f t="shared" si="40"/>
        <v>40497</v>
      </c>
      <c r="B323">
        <v>14.5</v>
      </c>
      <c r="C323">
        <v>10.1</v>
      </c>
      <c r="D323">
        <v>11.8</v>
      </c>
      <c r="E323" s="2">
        <f t="shared" si="42"/>
        <v>4.4</v>
      </c>
      <c r="F323">
        <v>96</v>
      </c>
      <c r="G323">
        <v>70</v>
      </c>
      <c r="H323">
        <v>88</v>
      </c>
      <c r="I323">
        <v>0.2</v>
      </c>
      <c r="J323">
        <v>229</v>
      </c>
      <c r="K323">
        <v>6.2</v>
      </c>
      <c r="L323">
        <v>9.89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7">
        <f t="shared" si="40"/>
        <v>40498</v>
      </c>
      <c r="B324">
        <v>11.8</v>
      </c>
      <c r="C324">
        <v>6.8</v>
      </c>
      <c r="D324">
        <v>9.5</v>
      </c>
      <c r="E324" s="2">
        <f t="shared" si="42"/>
        <v>5.000000000000001</v>
      </c>
      <c r="F324">
        <v>98</v>
      </c>
      <c r="G324">
        <v>84</v>
      </c>
      <c r="H324">
        <v>92</v>
      </c>
      <c r="I324">
        <v>3.2</v>
      </c>
      <c r="J324">
        <v>204</v>
      </c>
      <c r="K324">
        <v>4.3</v>
      </c>
      <c r="L324">
        <v>0.62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7">
        <f t="shared" si="40"/>
        <v>40499</v>
      </c>
      <c r="B325">
        <v>8.4</v>
      </c>
      <c r="C325">
        <v>5.9</v>
      </c>
      <c r="D325">
        <v>6.8</v>
      </c>
      <c r="E325" s="2">
        <f t="shared" si="42"/>
        <v>2.5</v>
      </c>
      <c r="F325">
        <v>94</v>
      </c>
      <c r="G325">
        <v>79</v>
      </c>
      <c r="H325">
        <v>89</v>
      </c>
      <c r="I325">
        <v>1.6</v>
      </c>
      <c r="J325">
        <v>153</v>
      </c>
      <c r="K325">
        <v>1.4</v>
      </c>
      <c r="L325">
        <v>3.39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7">
        <f t="shared" si="40"/>
        <v>40500</v>
      </c>
      <c r="B326">
        <v>10.3</v>
      </c>
      <c r="C326">
        <v>5.9</v>
      </c>
      <c r="D326">
        <v>8.1</v>
      </c>
      <c r="E326" s="2">
        <f t="shared" si="42"/>
        <v>4.4</v>
      </c>
      <c r="F326">
        <v>94</v>
      </c>
      <c r="G326">
        <v>73</v>
      </c>
      <c r="H326">
        <v>90</v>
      </c>
      <c r="I326">
        <v>1.2</v>
      </c>
      <c r="J326">
        <v>199</v>
      </c>
      <c r="K326">
        <v>6.4</v>
      </c>
      <c r="L326">
        <v>3.5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7">
        <f aca="true" t="shared" si="48" ref="A327:A369">A326+1</f>
        <v>40501</v>
      </c>
      <c r="B327">
        <v>11.7</v>
      </c>
      <c r="C327">
        <v>7.5</v>
      </c>
      <c r="D327">
        <v>9.1</v>
      </c>
      <c r="E327" s="2">
        <f t="shared" si="42"/>
        <v>4.199999999999999</v>
      </c>
      <c r="F327">
        <v>93</v>
      </c>
      <c r="G327">
        <v>68</v>
      </c>
      <c r="H327">
        <v>87</v>
      </c>
      <c r="I327">
        <v>3.4</v>
      </c>
      <c r="J327">
        <v>227</v>
      </c>
      <c r="K327">
        <v>5.3</v>
      </c>
      <c r="L327">
        <v>6.73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7">
        <f t="shared" si="48"/>
        <v>40502</v>
      </c>
      <c r="B328">
        <v>11.3</v>
      </c>
      <c r="C328">
        <v>7.1</v>
      </c>
      <c r="D328">
        <v>8.8</v>
      </c>
      <c r="E328" s="2">
        <f t="shared" si="42"/>
        <v>4.200000000000001</v>
      </c>
      <c r="F328">
        <v>96</v>
      </c>
      <c r="G328">
        <v>69</v>
      </c>
      <c r="H328">
        <v>86</v>
      </c>
      <c r="I328">
        <v>7.4</v>
      </c>
      <c r="J328">
        <v>184</v>
      </c>
      <c r="K328">
        <v>5.8</v>
      </c>
      <c r="L328">
        <v>6.03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7">
        <f t="shared" si="48"/>
        <v>40503</v>
      </c>
      <c r="B329">
        <v>13.7</v>
      </c>
      <c r="C329">
        <v>8.8</v>
      </c>
      <c r="D329">
        <v>11</v>
      </c>
      <c r="E329" s="2">
        <f t="shared" si="42"/>
        <v>4.899999999999999</v>
      </c>
      <c r="F329">
        <v>98</v>
      </c>
      <c r="G329">
        <v>62</v>
      </c>
      <c r="H329">
        <v>84</v>
      </c>
      <c r="I329">
        <v>2</v>
      </c>
      <c r="J329">
        <v>198</v>
      </c>
      <c r="K329">
        <v>10.4</v>
      </c>
      <c r="L329">
        <v>5.3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7">
        <f t="shared" si="48"/>
        <v>40504</v>
      </c>
      <c r="B330">
        <v>11.7</v>
      </c>
      <c r="C330">
        <v>6.3</v>
      </c>
      <c r="D330">
        <v>8.9</v>
      </c>
      <c r="E330" s="2">
        <f t="shared" si="42"/>
        <v>5.3999999999999995</v>
      </c>
      <c r="F330">
        <v>98</v>
      </c>
      <c r="G330">
        <v>89</v>
      </c>
      <c r="H330">
        <v>98</v>
      </c>
      <c r="I330">
        <v>25.4</v>
      </c>
      <c r="J330">
        <v>224</v>
      </c>
      <c r="K330">
        <v>1.7</v>
      </c>
      <c r="L330">
        <v>4.36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0</v>
      </c>
      <c r="W330">
        <f t="shared" si="47"/>
        <v>0</v>
      </c>
    </row>
    <row r="331" spans="1:23" ht="12.75">
      <c r="A331" s="27">
        <f t="shared" si="48"/>
        <v>40505</v>
      </c>
      <c r="B331">
        <v>7.3</v>
      </c>
      <c r="C331">
        <v>5.4</v>
      </c>
      <c r="D331">
        <v>6.2</v>
      </c>
      <c r="E331" s="2">
        <f t="shared" si="42"/>
        <v>1.8999999999999995</v>
      </c>
      <c r="F331">
        <v>98</v>
      </c>
      <c r="G331">
        <v>90</v>
      </c>
      <c r="H331">
        <v>97</v>
      </c>
      <c r="I331">
        <v>4.2</v>
      </c>
      <c r="J331">
        <v>227</v>
      </c>
      <c r="K331">
        <v>3.6</v>
      </c>
      <c r="L331">
        <v>2.97</v>
      </c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7">
        <f t="shared" si="48"/>
        <v>40506</v>
      </c>
      <c r="B332">
        <v>7.3</v>
      </c>
      <c r="C332">
        <v>4</v>
      </c>
      <c r="D332">
        <v>5.1</v>
      </c>
      <c r="E332" s="2">
        <f t="shared" si="42"/>
        <v>3.3</v>
      </c>
      <c r="F332">
        <v>98</v>
      </c>
      <c r="G332">
        <v>84</v>
      </c>
      <c r="H332">
        <v>96</v>
      </c>
      <c r="I332">
        <v>3</v>
      </c>
      <c r="J332">
        <v>220</v>
      </c>
      <c r="K332">
        <v>3.4</v>
      </c>
      <c r="L332">
        <v>6.36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7">
        <f t="shared" si="48"/>
        <v>40507</v>
      </c>
      <c r="B333">
        <v>5.8</v>
      </c>
      <c r="C333">
        <v>3.2</v>
      </c>
      <c r="D333">
        <v>4.9</v>
      </c>
      <c r="E333" s="2">
        <f t="shared" si="42"/>
        <v>2.5999999999999996</v>
      </c>
      <c r="F333">
        <v>98</v>
      </c>
      <c r="G333">
        <v>97</v>
      </c>
      <c r="H333">
        <v>98</v>
      </c>
      <c r="I333">
        <v>5.4</v>
      </c>
      <c r="J333">
        <v>222</v>
      </c>
      <c r="K333">
        <v>7.2</v>
      </c>
      <c r="L333">
        <v>1.6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7">
        <f t="shared" si="48"/>
        <v>40508</v>
      </c>
      <c r="B334">
        <v>5.9</v>
      </c>
      <c r="C334">
        <v>2.1</v>
      </c>
      <c r="D334">
        <v>4.1</v>
      </c>
      <c r="E334" s="2">
        <f t="shared" si="42"/>
        <v>3.8000000000000003</v>
      </c>
      <c r="F334">
        <v>98</v>
      </c>
      <c r="G334">
        <v>69</v>
      </c>
      <c r="H334">
        <v>94</v>
      </c>
      <c r="I334">
        <v>14</v>
      </c>
      <c r="J334">
        <v>226</v>
      </c>
      <c r="K334">
        <v>11.6</v>
      </c>
      <c r="L334">
        <v>1.02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7">
        <f t="shared" si="48"/>
        <v>40509</v>
      </c>
      <c r="B335">
        <v>6.4</v>
      </c>
      <c r="C335">
        <v>2.3</v>
      </c>
      <c r="D335">
        <v>4.5</v>
      </c>
      <c r="E335" s="2">
        <f t="shared" si="42"/>
        <v>4.1000000000000005</v>
      </c>
      <c r="F335">
        <v>86</v>
      </c>
      <c r="G335">
        <v>73</v>
      </c>
      <c r="H335">
        <v>79</v>
      </c>
      <c r="I335">
        <v>0.4</v>
      </c>
      <c r="J335">
        <v>228</v>
      </c>
      <c r="K335">
        <v>3.1</v>
      </c>
      <c r="L335">
        <v>3.65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7">
        <f t="shared" si="48"/>
        <v>40510</v>
      </c>
      <c r="B336">
        <v>15.1</v>
      </c>
      <c r="C336">
        <v>4.9</v>
      </c>
      <c r="D336">
        <v>10.4</v>
      </c>
      <c r="E336" s="2">
        <f t="shared" si="42"/>
        <v>10.2</v>
      </c>
      <c r="F336">
        <v>98</v>
      </c>
      <c r="G336">
        <v>64</v>
      </c>
      <c r="H336">
        <v>86</v>
      </c>
      <c r="I336">
        <v>8.8</v>
      </c>
      <c r="J336">
        <v>205</v>
      </c>
      <c r="K336">
        <v>17.2</v>
      </c>
      <c r="L336">
        <v>5.33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7">
        <f t="shared" si="48"/>
        <v>40511</v>
      </c>
      <c r="B337">
        <v>11.4</v>
      </c>
      <c r="C337">
        <v>5.2</v>
      </c>
      <c r="D337">
        <v>7.2</v>
      </c>
      <c r="E337" s="2">
        <f t="shared" si="42"/>
        <v>6.2</v>
      </c>
      <c r="F337">
        <v>98</v>
      </c>
      <c r="G337">
        <v>77</v>
      </c>
      <c r="H337">
        <v>92</v>
      </c>
      <c r="I337">
        <v>2.8</v>
      </c>
      <c r="J337">
        <v>235</v>
      </c>
      <c r="K337">
        <v>1.8</v>
      </c>
      <c r="L337">
        <v>2.16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7">
        <f t="shared" si="48"/>
        <v>40512</v>
      </c>
      <c r="B338">
        <v>12.3</v>
      </c>
      <c r="C338">
        <v>5.2</v>
      </c>
      <c r="D338">
        <v>9.3</v>
      </c>
      <c r="E338" s="2">
        <f t="shared" si="42"/>
        <v>7.1000000000000005</v>
      </c>
      <c r="F338">
        <v>98</v>
      </c>
      <c r="G338">
        <v>98</v>
      </c>
      <c r="H338">
        <v>98</v>
      </c>
      <c r="I338">
        <v>20.2</v>
      </c>
      <c r="J338">
        <v>193</v>
      </c>
      <c r="K338">
        <v>2.8</v>
      </c>
      <c r="L338">
        <v>0.63</v>
      </c>
      <c r="M338">
        <f t="shared" si="49"/>
        <v>1</v>
      </c>
      <c r="N338">
        <f>SUM(M309:M338)</f>
        <v>27</v>
      </c>
      <c r="O338">
        <f t="shared" si="43"/>
        <v>1</v>
      </c>
      <c r="P338">
        <f>SUM(O309:O338)</f>
        <v>21</v>
      </c>
      <c r="Q338">
        <f t="shared" si="44"/>
        <v>1</v>
      </c>
      <c r="R338">
        <f>SUM(Q309:Q338)</f>
        <v>8</v>
      </c>
      <c r="S338">
        <f t="shared" si="45"/>
        <v>1</v>
      </c>
      <c r="T338">
        <f>SUM(S309:S338)</f>
        <v>5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27">
        <f t="shared" si="48"/>
        <v>40513</v>
      </c>
      <c r="B339">
        <v>13.6</v>
      </c>
      <c r="C339">
        <v>8.8</v>
      </c>
      <c r="D339">
        <v>11.7</v>
      </c>
      <c r="E339" s="2">
        <f t="shared" si="42"/>
        <v>4.799999999999999</v>
      </c>
      <c r="F339">
        <v>98</v>
      </c>
      <c r="G339">
        <v>88</v>
      </c>
      <c r="H339">
        <v>97</v>
      </c>
      <c r="I339">
        <v>3.8</v>
      </c>
      <c r="J339">
        <v>222</v>
      </c>
      <c r="K339">
        <v>7.2</v>
      </c>
      <c r="L339">
        <v>0.92</v>
      </c>
      <c r="M339">
        <f t="shared" si="49"/>
        <v>1</v>
      </c>
      <c r="O339">
        <f t="shared" si="43"/>
        <v>1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27">
        <f t="shared" si="48"/>
        <v>40514</v>
      </c>
      <c r="B340">
        <v>9.6</v>
      </c>
      <c r="C340">
        <v>6.2</v>
      </c>
      <c r="D340">
        <v>8.1</v>
      </c>
      <c r="E340" s="2">
        <f t="shared" si="42"/>
        <v>3.3999999999999995</v>
      </c>
      <c r="F340">
        <v>98</v>
      </c>
      <c r="G340">
        <v>83</v>
      </c>
      <c r="H340">
        <v>94</v>
      </c>
      <c r="I340">
        <v>2.2</v>
      </c>
      <c r="J340">
        <v>216</v>
      </c>
      <c r="K340">
        <v>8.6</v>
      </c>
      <c r="L340">
        <v>2.64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7">
        <f t="shared" si="48"/>
        <v>40515</v>
      </c>
      <c r="B341">
        <v>9</v>
      </c>
      <c r="C341">
        <v>3.8</v>
      </c>
      <c r="D341">
        <v>6.5</v>
      </c>
      <c r="E341" s="2">
        <f t="shared" si="42"/>
        <v>5.2</v>
      </c>
      <c r="F341">
        <v>98</v>
      </c>
      <c r="G341">
        <v>84</v>
      </c>
      <c r="H341">
        <v>97</v>
      </c>
      <c r="I341">
        <v>17.6</v>
      </c>
      <c r="J341">
        <v>227</v>
      </c>
      <c r="K341">
        <v>5.1</v>
      </c>
      <c r="L341">
        <v>3.68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7">
        <f t="shared" si="48"/>
        <v>40516</v>
      </c>
      <c r="B342">
        <v>6</v>
      </c>
      <c r="C342">
        <v>0.7</v>
      </c>
      <c r="D342">
        <v>3</v>
      </c>
      <c r="E342" s="2">
        <f t="shared" si="42"/>
        <v>5.3</v>
      </c>
      <c r="F342">
        <v>98</v>
      </c>
      <c r="G342">
        <v>74</v>
      </c>
      <c r="H342">
        <v>93</v>
      </c>
      <c r="I342">
        <v>0</v>
      </c>
      <c r="J342">
        <v>235</v>
      </c>
      <c r="K342">
        <v>2.2</v>
      </c>
      <c r="L342">
        <v>7.95</v>
      </c>
      <c r="M342">
        <f t="shared" si="49"/>
        <v>0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7">
        <f t="shared" si="48"/>
        <v>40517</v>
      </c>
      <c r="B343">
        <v>5.1</v>
      </c>
      <c r="C343">
        <v>-1.1</v>
      </c>
      <c r="D343">
        <v>2.2</v>
      </c>
      <c r="E343" s="2">
        <f t="shared" si="42"/>
        <v>6.199999999999999</v>
      </c>
      <c r="F343">
        <v>98</v>
      </c>
      <c r="G343">
        <v>54</v>
      </c>
      <c r="H343">
        <v>79</v>
      </c>
      <c r="I343">
        <v>0</v>
      </c>
      <c r="J343">
        <v>225</v>
      </c>
      <c r="K343">
        <v>7.6</v>
      </c>
      <c r="L343">
        <v>7.03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7">
        <f t="shared" si="48"/>
        <v>40518</v>
      </c>
      <c r="B344">
        <v>9.1</v>
      </c>
      <c r="C344">
        <v>3.2</v>
      </c>
      <c r="D344">
        <v>6.8</v>
      </c>
      <c r="E344" s="2">
        <f t="shared" si="42"/>
        <v>5.8999999999999995</v>
      </c>
      <c r="F344">
        <v>98</v>
      </c>
      <c r="G344">
        <v>81</v>
      </c>
      <c r="H344">
        <v>96</v>
      </c>
      <c r="I344">
        <v>0</v>
      </c>
      <c r="J344">
        <v>223</v>
      </c>
      <c r="K344">
        <v>7.8</v>
      </c>
      <c r="L344">
        <v>1.12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7">
        <f t="shared" si="48"/>
        <v>40519</v>
      </c>
      <c r="B345">
        <v>12.4</v>
      </c>
      <c r="C345">
        <v>8.3</v>
      </c>
      <c r="D345">
        <v>10.2</v>
      </c>
      <c r="E345" s="2">
        <f t="shared" si="42"/>
        <v>4.1</v>
      </c>
      <c r="F345">
        <v>98</v>
      </c>
      <c r="G345">
        <v>70</v>
      </c>
      <c r="H345">
        <v>93</v>
      </c>
      <c r="I345">
        <v>0</v>
      </c>
      <c r="J345">
        <v>232</v>
      </c>
      <c r="K345">
        <v>6.9</v>
      </c>
      <c r="L345">
        <v>4.33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7">
        <f t="shared" si="48"/>
        <v>40520</v>
      </c>
      <c r="B346">
        <v>17.3</v>
      </c>
      <c r="C346">
        <v>10</v>
      </c>
      <c r="D346">
        <v>12.9</v>
      </c>
      <c r="E346" s="2">
        <f t="shared" si="42"/>
        <v>7.300000000000001</v>
      </c>
      <c r="F346">
        <v>98</v>
      </c>
      <c r="G346">
        <v>49</v>
      </c>
      <c r="H346">
        <v>67</v>
      </c>
      <c r="I346">
        <v>0</v>
      </c>
      <c r="J346">
        <v>232</v>
      </c>
      <c r="K346">
        <v>6.7</v>
      </c>
      <c r="L346">
        <v>7.12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7">
        <f t="shared" si="48"/>
        <v>40521</v>
      </c>
      <c r="B347">
        <v>13.2</v>
      </c>
      <c r="C347">
        <v>5.8</v>
      </c>
      <c r="D347">
        <v>11</v>
      </c>
      <c r="E347" s="2">
        <f t="shared" si="42"/>
        <v>7.3999999999999995</v>
      </c>
      <c r="F347">
        <v>98</v>
      </c>
      <c r="G347">
        <v>76</v>
      </c>
      <c r="H347">
        <v>96</v>
      </c>
      <c r="I347">
        <v>0.2</v>
      </c>
      <c r="J347">
        <v>246</v>
      </c>
      <c r="K347">
        <v>11.7</v>
      </c>
      <c r="L347">
        <v>2.41</v>
      </c>
      <c r="M347">
        <f t="shared" si="49"/>
        <v>1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7">
        <f t="shared" si="48"/>
        <v>40522</v>
      </c>
      <c r="B348">
        <v>5.7</v>
      </c>
      <c r="C348">
        <v>-1.6</v>
      </c>
      <c r="D348">
        <v>2.6</v>
      </c>
      <c r="E348" s="2">
        <f t="shared" si="42"/>
        <v>7.300000000000001</v>
      </c>
      <c r="F348">
        <v>97</v>
      </c>
      <c r="G348">
        <v>30</v>
      </c>
      <c r="H348">
        <v>62</v>
      </c>
      <c r="I348">
        <v>0</v>
      </c>
      <c r="J348">
        <v>20</v>
      </c>
      <c r="K348">
        <v>10.8</v>
      </c>
      <c r="L348">
        <v>8.27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7">
        <f t="shared" si="48"/>
        <v>40523</v>
      </c>
      <c r="B349">
        <v>3.7</v>
      </c>
      <c r="C349">
        <v>-3.4</v>
      </c>
      <c r="D349">
        <v>0.4</v>
      </c>
      <c r="E349" s="2">
        <f t="shared" si="42"/>
        <v>7.1</v>
      </c>
      <c r="F349">
        <v>98</v>
      </c>
      <c r="G349">
        <v>51</v>
      </c>
      <c r="H349">
        <v>72</v>
      </c>
      <c r="I349">
        <v>0.8</v>
      </c>
      <c r="J349">
        <v>293</v>
      </c>
      <c r="K349">
        <v>4</v>
      </c>
      <c r="L349">
        <v>8</v>
      </c>
      <c r="M349">
        <f t="shared" si="49"/>
        <v>1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7">
        <f t="shared" si="48"/>
        <v>40524</v>
      </c>
      <c r="B350">
        <v>6.6</v>
      </c>
      <c r="C350">
        <v>2.1</v>
      </c>
      <c r="D350">
        <v>3.9</v>
      </c>
      <c r="E350" s="2">
        <f t="shared" si="42"/>
        <v>4.5</v>
      </c>
      <c r="F350">
        <v>98</v>
      </c>
      <c r="G350">
        <v>76</v>
      </c>
      <c r="H350">
        <v>90</v>
      </c>
      <c r="I350">
        <v>0</v>
      </c>
      <c r="J350">
        <v>238</v>
      </c>
      <c r="K350">
        <v>8.6</v>
      </c>
      <c r="L350">
        <v>4.41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7">
        <f t="shared" si="48"/>
        <v>40525</v>
      </c>
      <c r="B351">
        <v>4.8</v>
      </c>
      <c r="C351">
        <v>-0.9</v>
      </c>
      <c r="D351">
        <v>1.9</v>
      </c>
      <c r="E351" s="2">
        <f aca="true" t="shared" si="50" ref="E351:E369">B351-C351</f>
        <v>5.7</v>
      </c>
      <c r="F351">
        <v>98</v>
      </c>
      <c r="G351">
        <v>61</v>
      </c>
      <c r="H351">
        <v>88</v>
      </c>
      <c r="I351">
        <v>1.4</v>
      </c>
      <c r="J351">
        <v>9</v>
      </c>
      <c r="K351">
        <v>5.9</v>
      </c>
      <c r="L351">
        <v>6.19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7">
        <f t="shared" si="48"/>
        <v>40526</v>
      </c>
      <c r="B352">
        <v>0.7</v>
      </c>
      <c r="C352">
        <v>-5.7</v>
      </c>
      <c r="D352">
        <v>-2.5</v>
      </c>
      <c r="E352" s="2">
        <f t="shared" si="50"/>
        <v>6.4</v>
      </c>
      <c r="F352">
        <v>97</v>
      </c>
      <c r="G352">
        <v>63</v>
      </c>
      <c r="H352">
        <v>82</v>
      </c>
      <c r="I352">
        <v>0</v>
      </c>
      <c r="J352">
        <v>27</v>
      </c>
      <c r="K352">
        <v>3.3</v>
      </c>
      <c r="L352">
        <v>7.04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7">
        <f t="shared" si="48"/>
        <v>40527</v>
      </c>
      <c r="B353">
        <v>-1.8</v>
      </c>
      <c r="C353">
        <v>-5.3</v>
      </c>
      <c r="D353">
        <v>-3.9</v>
      </c>
      <c r="E353" s="2">
        <f t="shared" si="50"/>
        <v>3.5</v>
      </c>
      <c r="F353">
        <v>98</v>
      </c>
      <c r="G353">
        <v>75</v>
      </c>
      <c r="H353">
        <v>92</v>
      </c>
      <c r="I353">
        <v>0</v>
      </c>
      <c r="J353">
        <v>29</v>
      </c>
      <c r="K353">
        <v>4</v>
      </c>
      <c r="L353">
        <v>4.1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7">
        <f t="shared" si="48"/>
        <v>40528</v>
      </c>
      <c r="B354">
        <v>-2</v>
      </c>
      <c r="C354">
        <v>-6.6</v>
      </c>
      <c r="D354">
        <v>-4.4</v>
      </c>
      <c r="E354" s="2">
        <f t="shared" si="50"/>
        <v>4.6</v>
      </c>
      <c r="F354">
        <v>98</v>
      </c>
      <c r="G354">
        <v>55</v>
      </c>
      <c r="H354">
        <v>82</v>
      </c>
      <c r="I354">
        <v>0.2</v>
      </c>
      <c r="J354">
        <v>10</v>
      </c>
      <c r="K354">
        <v>5.1</v>
      </c>
      <c r="L354">
        <v>6.56</v>
      </c>
      <c r="M354">
        <f t="shared" si="49"/>
        <v>1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7">
        <f t="shared" si="48"/>
        <v>40529</v>
      </c>
      <c r="B355">
        <v>3</v>
      </c>
      <c r="C355">
        <v>-8.1</v>
      </c>
      <c r="D355">
        <v>-3.5</v>
      </c>
      <c r="E355" s="2">
        <f t="shared" si="50"/>
        <v>11.1</v>
      </c>
      <c r="F355">
        <v>98</v>
      </c>
      <c r="G355">
        <v>53</v>
      </c>
      <c r="H355">
        <v>74</v>
      </c>
      <c r="I355">
        <v>1.4</v>
      </c>
      <c r="J355">
        <v>214</v>
      </c>
      <c r="K355">
        <v>6.1</v>
      </c>
      <c r="L355">
        <v>7.17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7">
        <f t="shared" si="48"/>
        <v>40530</v>
      </c>
      <c r="B356">
        <v>5.7</v>
      </c>
      <c r="C356">
        <v>0.9</v>
      </c>
      <c r="D356">
        <v>3.5</v>
      </c>
      <c r="E356" s="2">
        <f t="shared" si="50"/>
        <v>4.8</v>
      </c>
      <c r="F356">
        <v>98</v>
      </c>
      <c r="G356">
        <v>54</v>
      </c>
      <c r="H356">
        <v>88</v>
      </c>
      <c r="I356">
        <v>13.6</v>
      </c>
      <c r="J356">
        <v>233</v>
      </c>
      <c r="K356">
        <v>2.8</v>
      </c>
      <c r="L356">
        <v>3.69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7">
        <f t="shared" si="48"/>
        <v>40531</v>
      </c>
      <c r="B357">
        <v>7.7</v>
      </c>
      <c r="C357">
        <v>-0.9</v>
      </c>
      <c r="D357">
        <v>4</v>
      </c>
      <c r="E357" s="2">
        <f t="shared" si="50"/>
        <v>8.6</v>
      </c>
      <c r="F357">
        <v>80</v>
      </c>
      <c r="G357">
        <v>53</v>
      </c>
      <c r="H357">
        <v>66</v>
      </c>
      <c r="I357">
        <v>0.2</v>
      </c>
      <c r="J357">
        <v>93</v>
      </c>
      <c r="K357">
        <v>1.4</v>
      </c>
      <c r="L357">
        <v>4.54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7">
        <f t="shared" si="48"/>
        <v>40532</v>
      </c>
      <c r="B358">
        <v>11.3</v>
      </c>
      <c r="C358">
        <v>6.5</v>
      </c>
      <c r="D358">
        <v>9</v>
      </c>
      <c r="E358" s="2">
        <f t="shared" si="50"/>
        <v>4.800000000000001</v>
      </c>
      <c r="F358">
        <v>98</v>
      </c>
      <c r="G358">
        <v>70</v>
      </c>
      <c r="H358">
        <v>86</v>
      </c>
      <c r="I358">
        <v>0.2</v>
      </c>
      <c r="J358">
        <v>221</v>
      </c>
      <c r="K358">
        <v>4.4</v>
      </c>
      <c r="L358">
        <v>4.32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7">
        <f t="shared" si="48"/>
        <v>40533</v>
      </c>
      <c r="B359">
        <v>11.8</v>
      </c>
      <c r="C359">
        <v>8.8</v>
      </c>
      <c r="D359">
        <v>9.5</v>
      </c>
      <c r="E359" s="2">
        <f t="shared" si="50"/>
        <v>3</v>
      </c>
      <c r="F359">
        <v>98</v>
      </c>
      <c r="G359">
        <v>98</v>
      </c>
      <c r="H359">
        <v>98</v>
      </c>
      <c r="I359">
        <v>0.2</v>
      </c>
      <c r="J359">
        <v>225</v>
      </c>
      <c r="K359">
        <v>5</v>
      </c>
      <c r="L359">
        <v>3.9</v>
      </c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7">
        <f t="shared" si="48"/>
        <v>40534</v>
      </c>
      <c r="B360">
        <v>11</v>
      </c>
      <c r="C360">
        <v>8.8</v>
      </c>
      <c r="D360">
        <v>9.6</v>
      </c>
      <c r="E360" s="2">
        <f t="shared" si="50"/>
        <v>2.1999999999999993</v>
      </c>
      <c r="F360">
        <v>98</v>
      </c>
      <c r="G360">
        <v>86</v>
      </c>
      <c r="H360">
        <v>97</v>
      </c>
      <c r="I360">
        <v>0.2</v>
      </c>
      <c r="J360">
        <v>216</v>
      </c>
      <c r="K360">
        <v>3.2</v>
      </c>
      <c r="L360">
        <v>3.07</v>
      </c>
      <c r="M360">
        <f t="shared" si="49"/>
        <v>1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7">
        <f t="shared" si="48"/>
        <v>40535</v>
      </c>
      <c r="B361">
        <v>15.5</v>
      </c>
      <c r="C361">
        <v>9.3</v>
      </c>
      <c r="D361">
        <v>12</v>
      </c>
      <c r="E361" s="2">
        <f t="shared" si="50"/>
        <v>6.199999999999999</v>
      </c>
      <c r="F361">
        <v>98</v>
      </c>
      <c r="G361">
        <v>52</v>
      </c>
      <c r="H361">
        <v>80</v>
      </c>
      <c r="I361">
        <v>5.6</v>
      </c>
      <c r="J361">
        <v>180</v>
      </c>
      <c r="K361">
        <v>9.4</v>
      </c>
      <c r="L361">
        <v>4.19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7">
        <f t="shared" si="48"/>
        <v>40536</v>
      </c>
      <c r="B362">
        <v>10.8</v>
      </c>
      <c r="C362">
        <v>5.6</v>
      </c>
      <c r="D362">
        <v>7.9</v>
      </c>
      <c r="E362" s="2">
        <f t="shared" si="50"/>
        <v>5.200000000000001</v>
      </c>
      <c r="F362">
        <v>98</v>
      </c>
      <c r="G362">
        <v>98</v>
      </c>
      <c r="H362">
        <v>98</v>
      </c>
      <c r="I362">
        <v>6.6</v>
      </c>
      <c r="J362">
        <v>217</v>
      </c>
      <c r="K362">
        <v>13.5</v>
      </c>
      <c r="L362">
        <v>1.66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7">
        <f t="shared" si="48"/>
        <v>40537</v>
      </c>
      <c r="B363">
        <v>6.8</v>
      </c>
      <c r="C363">
        <v>2.7</v>
      </c>
      <c r="D363">
        <v>4.9</v>
      </c>
      <c r="E363" s="2">
        <f t="shared" si="50"/>
        <v>4.1</v>
      </c>
      <c r="F363">
        <v>98</v>
      </c>
      <c r="G363">
        <v>95</v>
      </c>
      <c r="H363">
        <v>98</v>
      </c>
      <c r="I363">
        <v>6</v>
      </c>
      <c r="J363">
        <v>231</v>
      </c>
      <c r="K363">
        <v>5.1</v>
      </c>
      <c r="L363">
        <v>2.99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7">
        <f t="shared" si="48"/>
        <v>40538</v>
      </c>
      <c r="B364">
        <v>6.2</v>
      </c>
      <c r="C364">
        <v>1.6</v>
      </c>
      <c r="D364">
        <v>3.4</v>
      </c>
      <c r="E364" s="2">
        <f t="shared" si="50"/>
        <v>4.6</v>
      </c>
      <c r="F364">
        <v>98</v>
      </c>
      <c r="G364">
        <v>83</v>
      </c>
      <c r="H364">
        <v>96</v>
      </c>
      <c r="I364">
        <v>0.8</v>
      </c>
      <c r="J364">
        <v>214</v>
      </c>
      <c r="K364">
        <v>8</v>
      </c>
      <c r="L364">
        <v>4.71</v>
      </c>
      <c r="M364">
        <f t="shared" si="49"/>
        <v>1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7">
        <f t="shared" si="48"/>
        <v>40539</v>
      </c>
      <c r="B365">
        <v>3.5</v>
      </c>
      <c r="C365">
        <v>-1.4</v>
      </c>
      <c r="D365">
        <v>0.7</v>
      </c>
      <c r="E365" s="2">
        <f t="shared" si="50"/>
        <v>4.9</v>
      </c>
      <c r="F365">
        <v>98</v>
      </c>
      <c r="G365">
        <v>67</v>
      </c>
      <c r="H365">
        <v>84</v>
      </c>
      <c r="I365">
        <v>0</v>
      </c>
      <c r="J365">
        <v>21</v>
      </c>
      <c r="K365">
        <v>8</v>
      </c>
      <c r="L365">
        <v>5.64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7">
        <f t="shared" si="48"/>
        <v>40540</v>
      </c>
      <c r="B366">
        <v>3.9</v>
      </c>
      <c r="C366">
        <v>-2.7</v>
      </c>
      <c r="D366">
        <v>-0.3</v>
      </c>
      <c r="E366" s="2">
        <f t="shared" si="50"/>
        <v>6.6</v>
      </c>
      <c r="F366">
        <v>90</v>
      </c>
      <c r="G366">
        <v>60</v>
      </c>
      <c r="H366">
        <v>75</v>
      </c>
      <c r="I366">
        <v>0</v>
      </c>
      <c r="J366">
        <v>19</v>
      </c>
      <c r="K366">
        <v>3.8</v>
      </c>
      <c r="L366">
        <v>8.26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7">
        <f t="shared" si="48"/>
        <v>40541</v>
      </c>
      <c r="B367">
        <v>6.2</v>
      </c>
      <c r="C367">
        <v>-0.8</v>
      </c>
      <c r="D367">
        <v>2</v>
      </c>
      <c r="E367" s="2">
        <f t="shared" si="50"/>
        <v>7</v>
      </c>
      <c r="F367">
        <v>92</v>
      </c>
      <c r="G367">
        <v>66</v>
      </c>
      <c r="H367">
        <v>84</v>
      </c>
      <c r="I367">
        <v>0</v>
      </c>
      <c r="J367">
        <v>46</v>
      </c>
      <c r="K367">
        <v>2.6</v>
      </c>
      <c r="L367">
        <v>7.74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7">
        <f t="shared" si="48"/>
        <v>40542</v>
      </c>
      <c r="B368">
        <v>7.9</v>
      </c>
      <c r="C368">
        <v>0.6</v>
      </c>
      <c r="D368">
        <v>3.1</v>
      </c>
      <c r="E368" s="2">
        <f t="shared" si="50"/>
        <v>7.300000000000001</v>
      </c>
      <c r="F368">
        <v>89</v>
      </c>
      <c r="G368">
        <v>54</v>
      </c>
      <c r="H368">
        <v>74</v>
      </c>
      <c r="I368">
        <v>0</v>
      </c>
      <c r="J368">
        <v>48</v>
      </c>
      <c r="K368">
        <v>1.3</v>
      </c>
      <c r="L368">
        <v>6.93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7">
        <f t="shared" si="48"/>
        <v>40543</v>
      </c>
      <c r="B369">
        <v>5.5</v>
      </c>
      <c r="C369">
        <v>2.7</v>
      </c>
      <c r="D369">
        <v>3.9</v>
      </c>
      <c r="E369" s="2">
        <f t="shared" si="50"/>
        <v>2.8</v>
      </c>
      <c r="F369">
        <v>98</v>
      </c>
      <c r="G369">
        <v>57</v>
      </c>
      <c r="H369">
        <v>80</v>
      </c>
      <c r="I369">
        <v>0</v>
      </c>
      <c r="J369">
        <v>51</v>
      </c>
      <c r="K369">
        <v>1.2</v>
      </c>
      <c r="L369">
        <v>1.2</v>
      </c>
      <c r="M369">
        <f t="shared" si="49"/>
        <v>0</v>
      </c>
      <c r="N369">
        <f>SUM(M339:M369)</f>
        <v>17</v>
      </c>
      <c r="O369">
        <f t="shared" si="43"/>
        <v>0</v>
      </c>
      <c r="P369">
        <f>SUM(O339:O369)</f>
        <v>9</v>
      </c>
      <c r="Q369">
        <f t="shared" si="44"/>
        <v>0</v>
      </c>
      <c r="R369">
        <f>SUM(Q339:Q369)</f>
        <v>2</v>
      </c>
      <c r="S369">
        <f t="shared" si="45"/>
        <v>0</v>
      </c>
      <c r="T369">
        <f>SUM(S339:S369)</f>
        <v>0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S. Marco dei Cavoti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11" sqref="B11"/>
    </sheetView>
  </sheetViews>
  <sheetFormatPr defaultColWidth="9.140625" defaultRowHeight="12.75"/>
  <sheetData>
    <row r="1" spans="1:9" ht="12.75">
      <c r="A1" s="37" t="s">
        <v>39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7"/>
      <c r="B2" s="37"/>
      <c r="C2" s="37"/>
      <c r="D2" s="37"/>
      <c r="E2" s="37"/>
      <c r="F2" s="37"/>
      <c r="G2" s="37"/>
      <c r="H2" s="37"/>
      <c r="I2" s="37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spans="1:9" ht="68.2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0" t="s">
        <v>28</v>
      </c>
      <c r="B5" s="17">
        <f>SUM(foglio1!I5:I35)</f>
        <v>143.8</v>
      </c>
      <c r="C5" s="18">
        <f>foglio1!N35</f>
        <v>24</v>
      </c>
      <c r="D5" s="18">
        <f>(foglio1!N35-foglio1!P35)</f>
        <v>9</v>
      </c>
      <c r="E5" s="18">
        <f>foglio1!P35-(foglio1!R35)</f>
        <v>10</v>
      </c>
      <c r="F5" s="18">
        <f>foglio1!R35-foglio1!T35</f>
        <v>3</v>
      </c>
      <c r="G5" s="18">
        <f>foglio1!T35-foglio1!V35</f>
        <v>2</v>
      </c>
      <c r="H5" s="18">
        <f>foglio1!V35-foglio1!X35</f>
        <v>0</v>
      </c>
      <c r="I5" s="18">
        <f>foglio1!X35</f>
        <v>0</v>
      </c>
    </row>
    <row r="6" spans="1:9" ht="15" customHeight="1">
      <c r="A6" s="20" t="s">
        <v>16</v>
      </c>
      <c r="B6" s="18">
        <f>SUM(foglio1!I36:I63)</f>
        <v>111.40000000000002</v>
      </c>
      <c r="C6" s="18">
        <f>foglio1!N63</f>
        <v>20</v>
      </c>
      <c r="D6" s="18">
        <f>(foglio1!N63-foglio1!P63)</f>
        <v>6</v>
      </c>
      <c r="E6" s="18">
        <f>foglio1!P63-(foglio1!R63)</f>
        <v>11</v>
      </c>
      <c r="F6" s="18">
        <f>foglio1!R63-foglio1!T63</f>
        <v>3</v>
      </c>
      <c r="G6" s="18">
        <f>foglio1!T63-foglio1!V63</f>
        <v>0</v>
      </c>
      <c r="H6" s="18">
        <f>foglio1!V63-foglio1!X63</f>
        <v>0</v>
      </c>
      <c r="I6" s="18">
        <f>foglio1!X63</f>
        <v>0</v>
      </c>
    </row>
    <row r="7" spans="1:9" ht="15" customHeight="1">
      <c r="A7" s="20" t="s">
        <v>17</v>
      </c>
      <c r="B7" s="18">
        <f>SUM(foglio1!I64:I94)</f>
        <v>79.2</v>
      </c>
      <c r="C7" s="18">
        <f>foglio1!N94</f>
        <v>19</v>
      </c>
      <c r="D7" s="18">
        <f>(foglio1!N94-foglio1!P94)</f>
        <v>11</v>
      </c>
      <c r="E7" s="18">
        <f>foglio1!P94-(foglio1!R94)</f>
        <v>5</v>
      </c>
      <c r="F7" s="18">
        <f>foglio1!R94-foglio1!T94</f>
        <v>2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5" customHeight="1">
      <c r="A8" s="20" t="s">
        <v>29</v>
      </c>
      <c r="B8" s="18">
        <f>SUM(foglio1!I95:I124)</f>
        <v>85.4</v>
      </c>
      <c r="C8" s="18">
        <f>foglio1!N124</f>
        <v>14</v>
      </c>
      <c r="D8" s="18">
        <f>(foglio1!N124-foglio1!P124)</f>
        <v>3</v>
      </c>
      <c r="E8" s="18">
        <f>foglio1!P124-(foglio1!R124)</f>
        <v>7</v>
      </c>
      <c r="F8" s="18">
        <f>foglio1!R124-foglio1!T124</f>
        <v>4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5" customHeight="1">
      <c r="A9" s="20" t="s">
        <v>19</v>
      </c>
      <c r="B9" s="18">
        <f>SUM(foglio1!I125:I155)</f>
        <v>98.40000000000002</v>
      </c>
      <c r="C9" s="22">
        <f>foglio1!N155</f>
        <v>17</v>
      </c>
      <c r="D9" s="18">
        <f>(foglio1!N155-foglio1!P155)</f>
        <v>9</v>
      </c>
      <c r="E9" s="18">
        <f>foglio1!P155-(foglio1!R155)</f>
        <v>4</v>
      </c>
      <c r="F9" s="18">
        <f>foglio1!R155-foglio1!T155</f>
        <v>3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5" customHeight="1">
      <c r="A10" s="20" t="s">
        <v>21</v>
      </c>
      <c r="B10" s="18">
        <f>SUM(foglio1!I156:I185)</f>
        <v>52.4</v>
      </c>
      <c r="C10" s="22">
        <f>foglio1!N185</f>
        <v>10</v>
      </c>
      <c r="D10" s="18">
        <f>(foglio1!N185-foglio1!P185)</f>
        <v>3</v>
      </c>
      <c r="E10" s="18">
        <f>foglio1!P185-(foglio1!R185)</f>
        <v>4</v>
      </c>
      <c r="F10" s="18">
        <f>foglio1!R185-foglio1!T185</f>
        <v>3</v>
      </c>
      <c r="G10" s="18">
        <f>foglio1!T185-foglio1!V185</f>
        <v>0</v>
      </c>
      <c r="H10" s="18">
        <f>foglio1!V185-foglio1!X185</f>
        <v>0</v>
      </c>
      <c r="I10" s="18">
        <f>foglio1!X185</f>
        <v>0</v>
      </c>
    </row>
    <row r="11" spans="1:9" ht="15" customHeight="1">
      <c r="A11" s="20" t="s">
        <v>22</v>
      </c>
      <c r="B11" s="18">
        <f>SUM(foglio1!I186:I216)</f>
        <v>130</v>
      </c>
      <c r="C11" s="22">
        <f>foglio1!N216</f>
        <v>9</v>
      </c>
      <c r="D11" s="18">
        <f>(foglio1!N216-foglio1!P216)</f>
        <v>0</v>
      </c>
      <c r="E11" s="18">
        <f>foglio1!P216-(foglio1!R216)</f>
        <v>6</v>
      </c>
      <c r="F11" s="18">
        <f>foglio1!R216-foglio1!T216</f>
        <v>0</v>
      </c>
      <c r="G11" s="18">
        <f>foglio1!T216-foglio1!V216</f>
        <v>2</v>
      </c>
      <c r="H11" s="18">
        <f>foglio1!V216-foglio1!X216</f>
        <v>1</v>
      </c>
      <c r="I11" s="18">
        <f>foglio1!X216</f>
        <v>0</v>
      </c>
    </row>
    <row r="12" spans="1:9" ht="15" customHeight="1">
      <c r="A12" s="20" t="s">
        <v>23</v>
      </c>
      <c r="B12" s="18">
        <f>SUM(foglio1!I217:I247)</f>
        <v>2</v>
      </c>
      <c r="C12" s="22">
        <f>foglio1!N247</f>
        <v>4</v>
      </c>
      <c r="D12" s="18">
        <f>(foglio1!N247-foglio1!P247)</f>
        <v>3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24</v>
      </c>
      <c r="B13" s="18">
        <f>SUM(foglio1!I248:I277)</f>
        <v>70</v>
      </c>
      <c r="C13" s="22">
        <f>foglio1!N277</f>
        <v>9</v>
      </c>
      <c r="D13" s="18">
        <f>(foglio1!N277-foglio1!P277)</f>
        <v>3</v>
      </c>
      <c r="E13" s="18">
        <f>foglio1!P277-(foglio1!R277)</f>
        <v>3</v>
      </c>
      <c r="F13" s="18">
        <f>foglio1!R277-foglio1!T277</f>
        <v>1</v>
      </c>
      <c r="G13" s="18">
        <f>foglio1!T277-foglio1!V277</f>
        <v>2</v>
      </c>
      <c r="H13" s="18">
        <f>foglio1!V277-foglio1!X277</f>
        <v>0</v>
      </c>
      <c r="I13" s="18">
        <f>foglio1!X277</f>
        <v>0</v>
      </c>
    </row>
    <row r="14" spans="1:9" ht="15" customHeight="1">
      <c r="A14" s="20" t="s">
        <v>25</v>
      </c>
      <c r="B14" s="18">
        <f>SUM(foglio1!I278:I308)</f>
        <v>125.4</v>
      </c>
      <c r="C14" s="22">
        <f>foglio1!N308</f>
        <v>17</v>
      </c>
      <c r="D14" s="18">
        <f>(foglio1!N308-foglio1!P308)</f>
        <v>7</v>
      </c>
      <c r="E14" s="18">
        <f>foglio1!P308-(foglio1!R308)</f>
        <v>7</v>
      </c>
      <c r="F14" s="18">
        <f>foglio1!R308-foglio1!T308</f>
        <v>0</v>
      </c>
      <c r="G14" s="18">
        <f>foglio1!T308-foglio1!V308</f>
        <v>3</v>
      </c>
      <c r="H14" s="18">
        <f>foglio1!V308-foglio1!X308</f>
        <v>0</v>
      </c>
      <c r="I14" s="18">
        <f>foglio1!X308</f>
        <v>0</v>
      </c>
    </row>
    <row r="15" spans="1:9" ht="15" customHeight="1">
      <c r="A15" s="20" t="s">
        <v>26</v>
      </c>
      <c r="B15" s="18">
        <f>SUM(foglio1!I309:I338)</f>
        <v>224.60000000000005</v>
      </c>
      <c r="C15" s="22">
        <f>foglio1!N338</f>
        <v>27</v>
      </c>
      <c r="D15" s="18">
        <f>(foglio1!N338-foglio1!P338)</f>
        <v>6</v>
      </c>
      <c r="E15" s="18">
        <f>foglio1!P338-(foglio1!R338)</f>
        <v>13</v>
      </c>
      <c r="F15" s="18">
        <f>foglio1!R338-foglio1!T338</f>
        <v>3</v>
      </c>
      <c r="G15" s="18">
        <f>foglio1!T338-foglio1!V338</f>
        <v>4</v>
      </c>
      <c r="H15" s="18">
        <f>foglio1!V338-foglio1!X338</f>
        <v>1</v>
      </c>
      <c r="I15" s="18">
        <f>foglio1!X338</f>
        <v>0</v>
      </c>
    </row>
    <row r="16" spans="1:9" ht="15" customHeight="1">
      <c r="A16" s="20" t="s">
        <v>27</v>
      </c>
      <c r="B16" s="18">
        <f>SUM(foglio1!I339:I369)</f>
        <v>61.00000000000001</v>
      </c>
      <c r="C16" s="22">
        <f>foglio1!N369</f>
        <v>17</v>
      </c>
      <c r="D16" s="18">
        <f>(foglio1!N369-foglio1!P369)</f>
        <v>8</v>
      </c>
      <c r="E16" s="18">
        <f>foglio1!P369-(foglio1!R369)</f>
        <v>7</v>
      </c>
      <c r="F16" s="18">
        <f>foglio1!R369-foglio1!T369</f>
        <v>2</v>
      </c>
      <c r="G16" s="18">
        <f>foglio1!T369-foglio1!V369</f>
        <v>0</v>
      </c>
      <c r="H16" s="18">
        <f>foglio1!V369-foglio1!X369</f>
        <v>0</v>
      </c>
      <c r="I16" s="18">
        <f>foglio1!X369</f>
        <v>0</v>
      </c>
    </row>
    <row r="17" spans="1:9" ht="15" customHeight="1">
      <c r="A17" s="20" t="s">
        <v>35</v>
      </c>
      <c r="B17" s="17">
        <f>SUM(B5:B16)</f>
        <v>1183.6000000000001</v>
      </c>
      <c r="C17" s="18">
        <f>SUM(C5:C16)</f>
        <v>187</v>
      </c>
      <c r="D17" s="18">
        <f aca="true" t="shared" si="0" ref="D17:I17">SUM(D5:D16)</f>
        <v>68</v>
      </c>
      <c r="E17" s="18">
        <f t="shared" si="0"/>
        <v>78</v>
      </c>
      <c r="F17" s="18">
        <f t="shared" si="0"/>
        <v>24</v>
      </c>
      <c r="G17" s="18">
        <f t="shared" si="0"/>
        <v>15</v>
      </c>
      <c r="H17" s="18">
        <f t="shared" si="0"/>
        <v>2</v>
      </c>
      <c r="I17" s="18">
        <f t="shared" si="0"/>
        <v>0</v>
      </c>
    </row>
    <row r="18" spans="3:9" ht="15" customHeight="1">
      <c r="C18" t="s">
        <v>40</v>
      </c>
      <c r="D18" s="30">
        <f aca="true" t="shared" si="1" ref="D18:I18">(D17/$C$17)*100</f>
        <v>36.36363636363637</v>
      </c>
      <c r="E18" s="30">
        <f t="shared" si="1"/>
        <v>41.711229946524064</v>
      </c>
      <c r="F18" s="30">
        <f t="shared" si="1"/>
        <v>12.834224598930483</v>
      </c>
      <c r="G18" s="30">
        <f t="shared" si="1"/>
        <v>8.02139037433155</v>
      </c>
      <c r="H18" s="30">
        <f t="shared" si="1"/>
        <v>1.06951871657754</v>
      </c>
      <c r="I18" s="30">
        <f t="shared" si="1"/>
        <v>0</v>
      </c>
    </row>
    <row r="19" spans="4:9" ht="12.75">
      <c r="D19" s="10"/>
      <c r="E19" s="10"/>
      <c r="F19" s="10"/>
      <c r="G19" s="10"/>
      <c r="H19" s="10"/>
      <c r="I19" s="10"/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:O16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140625" style="0" customWidth="1"/>
    <col min="10" max="10" width="9.00390625" style="0" customWidth="1"/>
    <col min="11" max="11" width="8.00390625" style="0" customWidth="1"/>
    <col min="12" max="12" width="8.57421875" style="0" customWidth="1"/>
    <col min="13" max="13" width="10.00390625" style="0" customWidth="1"/>
    <col min="14" max="14" width="9.57421875" style="0" customWidth="1"/>
    <col min="15" max="15" width="10.00390625" style="0" customWidth="1"/>
  </cols>
  <sheetData>
    <row r="1" spans="1:15" ht="12.7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8"/>
      <c r="L1" s="38"/>
      <c r="M1" s="38"/>
      <c r="N1" s="38"/>
      <c r="O1" s="38"/>
    </row>
    <row r="2" spans="1:15" s="11" customFormat="1" ht="26.25">
      <c r="A2" s="35"/>
      <c r="B2" s="35"/>
      <c r="C2" s="35"/>
      <c r="D2" s="35"/>
      <c r="E2" s="35"/>
      <c r="F2" s="35"/>
      <c r="G2" s="35"/>
      <c r="H2" s="35"/>
      <c r="I2" s="35"/>
      <c r="J2" s="35"/>
      <c r="K2" s="38"/>
      <c r="L2" s="38"/>
      <c r="M2" s="38"/>
      <c r="N2" s="38"/>
      <c r="O2" s="38"/>
    </row>
    <row r="3" spans="1:15" ht="21.7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8"/>
      <c r="N3" s="38"/>
      <c r="O3" s="38"/>
    </row>
    <row r="4" spans="1:15" ht="66.7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3" ht="12.75" customHeight="1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</row>
    <row r="6" spans="1:15" ht="12.75" customHeight="1">
      <c r="A6" s="2" t="s">
        <v>12</v>
      </c>
      <c r="B6" s="14">
        <f>AVERAGE(foglio1!$B5:$B14)</f>
        <v>7.970000000000001</v>
      </c>
      <c r="C6" s="14">
        <f>AVERAGE(foglio1!$C5:$C14)</f>
        <v>2.9700000000000006</v>
      </c>
      <c r="D6" s="14">
        <f>AVERAGE(foglio1!D5:D14)</f>
        <v>5.140000000000001</v>
      </c>
      <c r="E6" s="14">
        <f>AVERAGE(foglio1!F5:F14)</f>
        <v>96.3</v>
      </c>
      <c r="F6" s="14">
        <f>AVERAGE(foglio1!G5:G14)</f>
        <v>74.9</v>
      </c>
      <c r="G6" s="14">
        <f>AVERAGE(foglio1!H5:H14)</f>
        <v>90.4</v>
      </c>
      <c r="I6" s="14">
        <f>AVERAGE(foglio1!J5:J14)</f>
        <v>188.4</v>
      </c>
      <c r="J6" s="14">
        <f>AVERAGE(foglio1!K5:K14)</f>
        <v>4.79</v>
      </c>
      <c r="K6" s="14">
        <f>MIN(foglio1!$C5:$C14)</f>
        <v>-1.1</v>
      </c>
      <c r="L6" s="14">
        <f>MAX(foglio1!$B5:$B14)</f>
        <v>10.6</v>
      </c>
      <c r="M6" s="14">
        <f>MAX(foglio1!$E5:$E14)</f>
        <v>7.200000000000001</v>
      </c>
      <c r="N6" s="14">
        <f>STDEV(foglio1!$B5:$B14)</f>
        <v>2.59060267548349</v>
      </c>
      <c r="O6" s="14">
        <f>STDEV(foglio1!$C5:$C14)</f>
        <v>2.9900018580447583</v>
      </c>
    </row>
    <row r="7" spans="1:15" ht="12.75" customHeight="1">
      <c r="A7" s="2" t="s">
        <v>13</v>
      </c>
      <c r="B7" s="14">
        <f>AVERAGE(foglio1!$B15:$B24)</f>
        <v>4.779999999999999</v>
      </c>
      <c r="C7" s="14">
        <f>AVERAGE(foglio1!C15:C24)</f>
        <v>0.41999999999999993</v>
      </c>
      <c r="D7" s="14">
        <f>AVERAGE(foglio1!D15:D24)</f>
        <v>2.38</v>
      </c>
      <c r="E7" s="14">
        <f>AVERAGE(foglio1!F15:F24)</f>
        <v>95.7</v>
      </c>
      <c r="F7" s="14">
        <f>AVERAGE(foglio1!G15:G24)</f>
        <v>74</v>
      </c>
      <c r="G7" s="14">
        <f>AVERAGE(foglio1!H15:H24)</f>
        <v>87.7</v>
      </c>
      <c r="I7" s="14">
        <f>AVERAGE(foglio1!J15:J24)</f>
        <v>123.4</v>
      </c>
      <c r="J7" s="14">
        <f>AVERAGE(foglio1!K15:K24)</f>
        <v>4.09</v>
      </c>
      <c r="K7" s="14">
        <f>MIN(foglio1!C15:C24)</f>
        <v>-1.9</v>
      </c>
      <c r="L7" s="14">
        <f>MAX(foglio1!$B15:$B24)</f>
        <v>6.9</v>
      </c>
      <c r="M7" s="14">
        <f>MAX(foglio1!$E15:$E24)</f>
        <v>7.699999999999999</v>
      </c>
      <c r="N7" s="14">
        <f>STDEV(foglio1!$B15:$B24)</f>
        <v>1.393476866610201</v>
      </c>
      <c r="O7" s="14">
        <f>STDEV(foglio1!G15:G24)</f>
        <v>13.5400640077266</v>
      </c>
    </row>
    <row r="8" spans="1:15" ht="12.75" customHeight="1">
      <c r="A8" s="2" t="s">
        <v>14</v>
      </c>
      <c r="B8" s="14">
        <f>AVERAGE(foglio1!$B25:$B35)</f>
        <v>4.372727272727273</v>
      </c>
      <c r="C8" s="14">
        <f>AVERAGE(foglio1!$C25:$C35)</f>
        <v>-0.32727272727272727</v>
      </c>
      <c r="D8" s="14">
        <f>AVERAGE(foglio1!D25:D35)</f>
        <v>1.618181818181818</v>
      </c>
      <c r="E8" s="14">
        <f>AVERAGE(foglio1!F25:F35)</f>
        <v>94.18181818181819</v>
      </c>
      <c r="F8" s="14">
        <f>AVERAGE(foglio1!G25:G35)</f>
        <v>74.45454545454545</v>
      </c>
      <c r="G8" s="14">
        <f>AVERAGE(foglio1!H25:H35)</f>
        <v>87.27272727272727</v>
      </c>
      <c r="I8" s="14">
        <f>AVERAGE(foglio1!J25:J35)</f>
        <v>133.27272727272728</v>
      </c>
      <c r="J8" s="14">
        <f>AVERAGE(foglio1!K25:K35)</f>
        <v>5.872727272727272</v>
      </c>
      <c r="K8" s="14">
        <f>MIN(foglio1!$C25:$C35)</f>
        <v>-2.5</v>
      </c>
      <c r="L8" s="14">
        <f>MAX(foglio1!$B25:$B35)</f>
        <v>7.7</v>
      </c>
      <c r="M8" s="14">
        <f>MAX(foglio1!$E25:$E35)</f>
        <v>7.5</v>
      </c>
      <c r="N8" s="14">
        <f>STDEV(foglio1!$B25:$B35)</f>
        <v>1.9037283992686087</v>
      </c>
      <c r="O8" s="14">
        <f>STDEV(foglio1!$C25:$C35)</f>
        <v>1.4086098885716434</v>
      </c>
    </row>
    <row r="9" spans="1:15" ht="12.75" customHeight="1">
      <c r="A9" s="15" t="s">
        <v>15</v>
      </c>
      <c r="B9" s="16">
        <f>AVERAGE(foglio1!$B5:$B35)</f>
        <v>5.6645161290322585</v>
      </c>
      <c r="C9" s="16">
        <f>AVERAGE(foglio1!$C5:$C35)</f>
        <v>0.9774193548387099</v>
      </c>
      <c r="D9" s="16">
        <f>AVERAGE(foglio1!D5:D35)</f>
        <v>2.9999999999999996</v>
      </c>
      <c r="E9" s="16">
        <f>AVERAGE(foglio1!F5:F35)</f>
        <v>95.35483870967742</v>
      </c>
      <c r="F9" s="16">
        <f>AVERAGE(foglio1!G5:G35)</f>
        <v>74.45161290322581</v>
      </c>
      <c r="G9" s="16">
        <f>AVERAGE(foglio1!H5:H35)</f>
        <v>88.41935483870968</v>
      </c>
      <c r="I9" s="16">
        <f>AVERAGE(foglio1!J5:J35)</f>
        <v>147.8709677419355</v>
      </c>
      <c r="J9" s="16">
        <f>AVERAGE(foglio1!K5:K35)</f>
        <v>4.948387096774193</v>
      </c>
      <c r="K9" s="16"/>
      <c r="L9" s="16"/>
      <c r="M9" s="16">
        <f>MAX(foglio1!$E5:$E35)</f>
        <v>7.699999999999999</v>
      </c>
      <c r="N9" s="16">
        <f>STDEV(foglio1!$B5:$B35)</f>
        <v>2.53936322557405</v>
      </c>
      <c r="O9" s="16">
        <f>STDEV(foglio1!$C5:$C35)</f>
        <v>2.4107688507222966</v>
      </c>
    </row>
    <row r="10" spans="1:15" ht="12.75" customHeight="1">
      <c r="A10" s="15"/>
      <c r="B10" s="16"/>
      <c r="C10" s="16"/>
      <c r="D10" s="16"/>
      <c r="E10" s="16"/>
      <c r="F10" s="16"/>
      <c r="G10" s="16"/>
      <c r="I10" s="16"/>
      <c r="J10" s="16"/>
      <c r="K10" s="16"/>
      <c r="L10" s="16"/>
      <c r="M10" s="16"/>
      <c r="N10" s="16"/>
      <c r="O10" s="16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5.16</v>
      </c>
      <c r="C12" s="14">
        <f>AVERAGE(foglio1!$C36:$C45)</f>
        <v>0.1100000000000001</v>
      </c>
      <c r="D12" s="14">
        <f>AVERAGE(foglio1!D36:D45)</f>
        <v>2.2699999999999996</v>
      </c>
      <c r="E12" s="14">
        <f>AVERAGE(foglio1!F36:F45)</f>
        <v>93</v>
      </c>
      <c r="F12" s="14">
        <f>AVERAGE(foglio1!G36:G45)</f>
        <v>64.2</v>
      </c>
      <c r="G12" s="14">
        <f>AVERAGE(foglio1!H36:H45)</f>
        <v>80.8</v>
      </c>
      <c r="I12" s="14">
        <f>AVERAGE(foglio1!J36:J45)</f>
        <v>110.2</v>
      </c>
      <c r="J12" s="14">
        <f>AVERAGE(foglio1!K36:K45)</f>
        <v>5.659999999999999</v>
      </c>
      <c r="K12" s="14">
        <f>MIN(foglio1!$C36:$C45)</f>
        <v>-4.3</v>
      </c>
      <c r="L12" s="14">
        <f>MAX(foglio1!$B36:$B45)</f>
        <v>8.2</v>
      </c>
      <c r="M12" s="14">
        <f>MAX(foglio1!$E36:$E45)</f>
        <v>8</v>
      </c>
      <c r="N12" s="14">
        <f>STDEV(foglio1!$C36:$C45)</f>
        <v>2.5265039525443496</v>
      </c>
      <c r="O12" s="14">
        <f>STDEV(foglio1!$B36:$B45)</f>
        <v>2.1582915053861993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6.9300000000000015</v>
      </c>
      <c r="C13" s="14">
        <f>AVERAGE(foglio1!$C46:$C55)</f>
        <v>1.8199999999999998</v>
      </c>
      <c r="D13" s="14">
        <f>AVERAGE(foglio1!D46:D55)</f>
        <v>4.159999999999999</v>
      </c>
      <c r="E13" s="14">
        <f>AVERAGE(foglio1!F46:F55)</f>
        <v>97.6</v>
      </c>
      <c r="F13" s="14">
        <f>AVERAGE(foglio1!G46:G55)</f>
        <v>71.1</v>
      </c>
      <c r="G13" s="14">
        <f>AVERAGE(foglio1!H46:H55)</f>
        <v>89.4</v>
      </c>
      <c r="I13" s="14">
        <f>AVERAGE(foglio1!J46:J55)</f>
        <v>194.6</v>
      </c>
      <c r="J13" s="14">
        <f>AVERAGE(foglio1!K46:K55)</f>
        <v>4.83</v>
      </c>
      <c r="K13" s="14">
        <f>MIN(foglio1!$C46:$C55)</f>
        <v>-4.2</v>
      </c>
      <c r="L13" s="14">
        <f>MAX(foglio1!$B46:$B55)</f>
        <v>12.5</v>
      </c>
      <c r="M13" s="14">
        <f>MAX(foglio1!I46:I55)</f>
        <v>17.2</v>
      </c>
      <c r="N13" s="14">
        <f>STDEV(foglio1!$C46:$C55)</f>
        <v>3.717765159040815</v>
      </c>
      <c r="O13" s="14">
        <f>STDEV(foglio1!$B46:$B55)</f>
        <v>3.38265181970201</v>
      </c>
    </row>
    <row r="14" spans="1:15" ht="12.75" customHeight="1">
      <c r="A14" s="2" t="s">
        <v>14</v>
      </c>
      <c r="B14" s="14">
        <f>AVERAGE(foglio1!$B56:$B63)</f>
        <v>11.049999999999999</v>
      </c>
      <c r="C14" s="14">
        <f>AVERAGE(foglio1!$C56:$C63)</f>
        <v>4.55</v>
      </c>
      <c r="D14" s="14">
        <f>AVERAGE(foglio1!D56:D63)</f>
        <v>7.3875</v>
      </c>
      <c r="E14" s="14">
        <f>AVERAGE(foglio1!F56:F63)</f>
        <v>96</v>
      </c>
      <c r="F14" s="14">
        <f>AVERAGE(foglio1!G56:G63)</f>
        <v>65.375</v>
      </c>
      <c r="G14" s="14">
        <f>AVERAGE(foglio1!H56:H63)</f>
        <v>84.375</v>
      </c>
      <c r="I14" s="14">
        <f>AVERAGE(foglio1!J56:J63)</f>
        <v>228</v>
      </c>
      <c r="J14" s="14">
        <f>AVERAGE(foglio1!K56:K63)</f>
        <v>5.425</v>
      </c>
      <c r="K14" s="14">
        <f>MIN(foglio1!$C56:$C63)</f>
        <v>0.9</v>
      </c>
      <c r="L14" s="14">
        <f>MAX(foglio1!$B56:$B63)</f>
        <v>15.6</v>
      </c>
      <c r="M14" s="14">
        <f>MAX(foglio1!$E56:$E63)</f>
        <v>10.6</v>
      </c>
      <c r="N14" s="14">
        <f>STDEV(foglio1!$C56:$C63)</f>
        <v>1.9390719429665324</v>
      </c>
      <c r="O14" s="14">
        <f>STDEV(foglio1!$B56:$B63)</f>
        <v>2.4669240534954264</v>
      </c>
    </row>
    <row r="15" spans="1:15" ht="12.75" customHeight="1">
      <c r="A15" s="15" t="s">
        <v>15</v>
      </c>
      <c r="B15" s="16">
        <f>AVERAGE(foglio1!$B36:$B63)</f>
        <v>7.474999999999999</v>
      </c>
      <c r="C15" s="16">
        <f>AVERAGE(foglio1!$C36:$C63)</f>
        <v>1.9892857142857143</v>
      </c>
      <c r="D15" s="16">
        <f>AVERAGE(foglio1!D36:D63)</f>
        <v>4.407142857142856</v>
      </c>
      <c r="E15" s="16">
        <f>AVERAGE(foglio1!F36:F63)</f>
        <v>95.5</v>
      </c>
      <c r="F15" s="16">
        <f>AVERAGE(foglio1!G36:G63)</f>
        <v>67</v>
      </c>
      <c r="G15" s="16">
        <f>AVERAGE(foglio1!H36:H63)</f>
        <v>84.89285714285714</v>
      </c>
      <c r="I15" s="16">
        <f>AVERAGE(foglio1!J36:J63)</f>
        <v>174</v>
      </c>
      <c r="J15" s="16">
        <f>AVERAGE(foglio1!K36:K63)</f>
        <v>5.296428571428571</v>
      </c>
      <c r="K15" s="16"/>
      <c r="L15" s="16"/>
      <c r="M15" s="16">
        <f>MAX(foglio1!$E36:$E63)</f>
        <v>10.6</v>
      </c>
      <c r="N15" s="16">
        <f>STDEV(foglio1!$C36:$C63)</f>
        <v>3.3123047012408797</v>
      </c>
      <c r="O15" s="16">
        <f>STDEV(foglio1!$B36:$B63)</f>
        <v>3.5813948244907188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4">
        <f>AVERAGE(foglio1!$B64:$B73)</f>
        <v>6.500000000000002</v>
      </c>
      <c r="C18" s="14">
        <f>AVERAGE(foglio1!$C64:$C73)</f>
        <v>0.9200000000000002</v>
      </c>
      <c r="D18" s="14">
        <f>AVERAGE(foglio1!D64:D73)</f>
        <v>3.3400000000000007</v>
      </c>
      <c r="E18" s="14">
        <f>AVERAGE(foglio1!F64:F73)</f>
        <v>93.5</v>
      </c>
      <c r="F18" s="14">
        <f>AVERAGE(foglio1!G64:G73)</f>
        <v>64.2</v>
      </c>
      <c r="G18" s="14">
        <f>AVERAGE(foglio1!H64:H73)</f>
        <v>83.3</v>
      </c>
      <c r="I18" s="14">
        <f>AVERAGE(foglio1!J64:J73)</f>
        <v>114.4</v>
      </c>
      <c r="J18" s="14">
        <f>AVERAGE(foglio1!K64:K73)</f>
        <v>5.630000000000001</v>
      </c>
      <c r="K18" s="14">
        <f>MIN(foglio1!$C64:$C73)</f>
        <v>-3.2</v>
      </c>
      <c r="L18" s="14">
        <f>MAX(foglio1!$B64:$B73)</f>
        <v>13.1</v>
      </c>
      <c r="M18" s="14">
        <f>MAX(foglio1!$E64:$E73)</f>
        <v>7.3</v>
      </c>
      <c r="N18" s="14">
        <f>STDEV(foglio1!$C64:$C73)</f>
        <v>3.806368931730665</v>
      </c>
      <c r="O18" s="14">
        <f>STDEV(foglio1!$B64:$B73)</f>
        <v>4.027681991198189</v>
      </c>
    </row>
    <row r="19" spans="1:15" ht="12.75" customHeight="1">
      <c r="A19" s="2" t="s">
        <v>13</v>
      </c>
      <c r="B19" s="14">
        <f>AVERAGE(foglio1!$B74:$B83)</f>
        <v>9.08</v>
      </c>
      <c r="C19" s="14">
        <f>AVERAGE(foglio1!$C74:$C83)</f>
        <v>1.52</v>
      </c>
      <c r="D19" s="14">
        <f>AVERAGE(foglio1!D74:D83)</f>
        <v>4.4799999999999995</v>
      </c>
      <c r="E19" s="14">
        <f>AVERAGE(foglio1!F74:F83)</f>
        <v>94.9</v>
      </c>
      <c r="F19" s="14">
        <f>AVERAGE(foglio1!G74:G83)</f>
        <v>49.1</v>
      </c>
      <c r="G19" s="14">
        <f>AVERAGE(foglio1!H74:H83)</f>
        <v>76.5</v>
      </c>
      <c r="I19" s="14">
        <f>AVERAGE(foglio1!J74:J83)</f>
        <v>173.3</v>
      </c>
      <c r="J19" s="14">
        <f>AVERAGE(foglio1!K74:K83)</f>
        <v>2.93</v>
      </c>
      <c r="K19" s="14">
        <f>MIN(foglio1!$C74:$C83)</f>
        <v>-1.8</v>
      </c>
      <c r="L19" s="14">
        <f>MAX(foglio1!$B74:$B83)</f>
        <v>13.6</v>
      </c>
      <c r="M19" s="14">
        <f>MAX(foglio1!$E74:$E83)</f>
        <v>10.4</v>
      </c>
      <c r="N19" s="14">
        <f>STDEV(foglio1!$C74:$C83)</f>
        <v>2.1154458421597826</v>
      </c>
      <c r="O19" s="14">
        <f>STDEV(foglio1!$B74:$B83)</f>
        <v>3.4685251428621178</v>
      </c>
    </row>
    <row r="20" spans="1:15" ht="12.75" customHeight="1">
      <c r="A20" s="2" t="s">
        <v>14</v>
      </c>
      <c r="B20" s="14">
        <f>AVERAGE(foglio1!$B84:$B94)</f>
        <v>14.41818181818182</v>
      </c>
      <c r="C20" s="14">
        <f>AVERAGE(foglio1!$C84:$C94)</f>
        <v>6.963636363636363</v>
      </c>
      <c r="D20" s="14">
        <f>AVERAGE(foglio1!D84:D94)</f>
        <v>10.19090909090909</v>
      </c>
      <c r="E20" s="14">
        <f>AVERAGE(foglio1!F84:F94)</f>
        <v>93.36363636363636</v>
      </c>
      <c r="F20" s="14">
        <f>AVERAGE(foglio1!G84:G94)</f>
        <v>53.09090909090909</v>
      </c>
      <c r="G20" s="14">
        <f>AVERAGE(foglio1!H84:H94)</f>
        <v>75.36363636363636</v>
      </c>
      <c r="I20" s="14">
        <f>AVERAGE(foglio1!J84:J94)</f>
        <v>185.9090909090909</v>
      </c>
      <c r="J20" s="14">
        <f>AVERAGE(foglio1!K84:K94)</f>
        <v>4.409090909090909</v>
      </c>
      <c r="K20" s="14">
        <f>MIN(foglio1!$C84:$C94)</f>
        <v>4.1</v>
      </c>
      <c r="L20" s="14">
        <f>MAX(foglio1!$B84:$B94)</f>
        <v>18.3</v>
      </c>
      <c r="M20" s="14">
        <f>MAX(foglio1!$E84:$E94)</f>
        <v>11.4</v>
      </c>
      <c r="N20" s="14">
        <f>STDEV(foglio1!$C84:$C94)</f>
        <v>1.4263749347718742</v>
      </c>
      <c r="O20" s="14">
        <f>STDEV(foglio1!$B84:$B94)</f>
        <v>2.506718245762043</v>
      </c>
    </row>
    <row r="21" spans="1:15" ht="12.75" customHeight="1">
      <c r="A21" s="15" t="s">
        <v>15</v>
      </c>
      <c r="B21" s="16">
        <f>AVERAGE(foglio1!$B64:$B94)</f>
        <v>10.141935483870967</v>
      </c>
      <c r="C21" s="16">
        <f>AVERAGE(foglio1!$C64:$C94)</f>
        <v>3.2580645161290316</v>
      </c>
      <c r="D21" s="16">
        <f>AVERAGE(foglio1!D64:D94)</f>
        <v>6.138709677419356</v>
      </c>
      <c r="E21" s="16">
        <f>AVERAGE(foglio1!F64:F94)</f>
        <v>93.90322580645162</v>
      </c>
      <c r="F21" s="16">
        <f>AVERAGE(foglio1!G64:G94)</f>
        <v>55.38709677419355</v>
      </c>
      <c r="G21" s="16">
        <f>AVERAGE(foglio1!H64:H94)</f>
        <v>78.29032258064517</v>
      </c>
      <c r="I21" s="16">
        <f>AVERAGE(foglio1!J64:J94)</f>
        <v>158.7741935483871</v>
      </c>
      <c r="J21" s="16">
        <f>AVERAGE(foglio1!K64:K94)</f>
        <v>4.325806451612904</v>
      </c>
      <c r="K21" s="16"/>
      <c r="L21" s="16"/>
      <c r="M21" s="16">
        <f>MAX(foglio1!$E64:$E94)</f>
        <v>11.4</v>
      </c>
      <c r="N21" s="16">
        <f>STDEV(foglio1!$C64:$C94)</f>
        <v>3.772423994688154</v>
      </c>
      <c r="O21" s="16">
        <f>STDEV(foglio1!$B64:$B94)</f>
        <v>4.698139645543998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4">
        <f>AVERAGE(foglio1!$B95:$B104)</f>
        <v>13.560000000000002</v>
      </c>
      <c r="C24" s="14">
        <f>AVERAGE(foglio1!$C95:$C104)</f>
        <v>4.79</v>
      </c>
      <c r="D24" s="14">
        <f>AVERAGE(foglio1!D95:D104)</f>
        <v>8.690000000000001</v>
      </c>
      <c r="E24" s="14">
        <f>AVERAGE(foglio1!F95:F104)</f>
        <v>84.2</v>
      </c>
      <c r="F24" s="14">
        <f>AVERAGE(foglio1!G95:G104)</f>
        <v>43.9</v>
      </c>
      <c r="G24" s="14">
        <f>AVERAGE(foglio1!H95:H104)</f>
        <v>66.6</v>
      </c>
      <c r="I24" s="14">
        <f>AVERAGE(foglio1!J95:J104)</f>
        <v>130.8</v>
      </c>
      <c r="J24" s="14">
        <f>AVERAGE(foglio1!L95:L104)</f>
        <v>18.730999999999998</v>
      </c>
      <c r="K24" s="14">
        <f>MIN(foglio1!$C95:$C104)</f>
        <v>2.7</v>
      </c>
      <c r="L24" s="14">
        <f>MAX(foglio1!$B95:$B104)</f>
        <v>16.1</v>
      </c>
      <c r="M24" s="14">
        <f>MAX(foglio1!$E95:$E104)</f>
        <v>10.5</v>
      </c>
      <c r="N24" s="14">
        <f>STDEV(foglio1!$C95:$C104)</f>
        <v>1.2922418074373276</v>
      </c>
      <c r="O24" s="14">
        <f>STDEV(foglio1!$B95:$B104)</f>
        <v>1.3418064109417436</v>
      </c>
    </row>
    <row r="25" spans="1:15" ht="12.75" customHeight="1">
      <c r="A25" s="2" t="s">
        <v>13</v>
      </c>
      <c r="B25" s="14">
        <f>AVERAGE(foglio1!$B105:$B114)</f>
        <v>13.02</v>
      </c>
      <c r="C25" s="14">
        <f>AVERAGE(foglio1!$C105:$C114)</f>
        <v>6.62</v>
      </c>
      <c r="D25" s="14">
        <f>AVERAGE(foglio1!D105:D115)</f>
        <v>9.218181818181817</v>
      </c>
      <c r="E25" s="14">
        <f>AVERAGE(foglio1!F105:F114)</f>
        <v>97.2</v>
      </c>
      <c r="F25" s="14">
        <f>AVERAGE(foglio1!G105:G114)</f>
        <v>67.6</v>
      </c>
      <c r="G25" s="14">
        <f>AVERAGE(foglio1!H105:H115)</f>
        <v>86.72727272727273</v>
      </c>
      <c r="I25" s="14">
        <f>AVERAGE(foglio1!J105:J114)</f>
        <v>150</v>
      </c>
      <c r="J25" s="14">
        <f>AVERAGE(foglio1!L105:L114)</f>
        <v>10.543000000000001</v>
      </c>
      <c r="K25" s="14">
        <f>MIN(foglio1!$C105:$C114)</f>
        <v>4.1</v>
      </c>
      <c r="L25" s="14">
        <f>MAX(foglio1!$B105:$B114)</f>
        <v>16.6</v>
      </c>
      <c r="M25" s="14">
        <f>MAX(foglio1!$E105:$E114)</f>
        <v>9.600000000000001</v>
      </c>
      <c r="N25" s="14">
        <f>STDEV(foglio1!$C105:$C114)</f>
        <v>1.3206059215375354</v>
      </c>
      <c r="O25" s="14">
        <f>STDEV(foglio1!$B105:$B114)</f>
        <v>1.88018911578362</v>
      </c>
    </row>
    <row r="26" spans="1:15" ht="12.75" customHeight="1">
      <c r="A26" s="2" t="s">
        <v>14</v>
      </c>
      <c r="B26" s="14">
        <f>AVERAGE(foglio1!$B115:$B124)</f>
        <v>16.14</v>
      </c>
      <c r="C26" s="14">
        <f>AVERAGE(foglio1!$C115:$C124)</f>
        <v>8.900000000000002</v>
      </c>
      <c r="D26" s="14">
        <f>AVERAGE(foglio1!D116:D124)</f>
        <v>12.366666666666667</v>
      </c>
      <c r="E26" s="14">
        <f>AVERAGE(foglio1!F115:F124)</f>
        <v>89.7</v>
      </c>
      <c r="F26" s="14">
        <f>AVERAGE(foglio1!G115:G124)</f>
        <v>53.8</v>
      </c>
      <c r="G26" s="14">
        <f>AVERAGE(foglio1!H116:H124)</f>
        <v>74.55555555555556</v>
      </c>
      <c r="I26" s="14">
        <f>AVERAGE(foglio1!J115:J124)</f>
        <v>92.9</v>
      </c>
      <c r="J26" s="14">
        <f>AVERAGE(foglio1!L115:L124)</f>
        <v>18.005999999999997</v>
      </c>
      <c r="K26" s="14">
        <f>MIN(foglio1!$C115:$C124)</f>
        <v>7.6</v>
      </c>
      <c r="L26" s="14">
        <f>MAX(foglio1!$B115:$B124)</f>
        <v>18.4</v>
      </c>
      <c r="M26" s="14">
        <f>MAX(foglio1!$E115:$E124)</f>
        <v>9.2</v>
      </c>
      <c r="N26" s="14">
        <f>STDEV(foglio1!$C115:$C124)</f>
        <v>0.9165151389911509</v>
      </c>
      <c r="O26" s="14">
        <f>STDEV(foglio1!$B115:$B124)</f>
        <v>1.8105861543219124</v>
      </c>
    </row>
    <row r="27" spans="1:15" ht="12.75" customHeight="1">
      <c r="A27" s="15" t="s">
        <v>15</v>
      </c>
      <c r="B27" s="16">
        <f>AVERAGE(foglio1!$B95:$B124)</f>
        <v>14.239999999999998</v>
      </c>
      <c r="C27" s="16">
        <f>AVERAGE(foglio1!$C95:$C124)</f>
        <v>6.77</v>
      </c>
      <c r="D27" s="16">
        <f>AVERAGE(foglio1!D95:D124)</f>
        <v>9.986666666666668</v>
      </c>
      <c r="E27" s="16">
        <f>AVERAGE(foglio1!F95:F124)</f>
        <v>90.36666666666666</v>
      </c>
      <c r="F27" s="16">
        <f>AVERAGE(foglio1!G95:G124)</f>
        <v>55.1</v>
      </c>
      <c r="G27" s="16">
        <f>AVERAGE(foglio1!H95:H124)</f>
        <v>76.36666666666666</v>
      </c>
      <c r="I27" s="16">
        <f>AVERAGE(foglio1!J95:J124)</f>
        <v>124.56666666666666</v>
      </c>
      <c r="J27" s="16">
        <f>AVERAGE(foglio1!L95:L124)</f>
        <v>15.759999999999996</v>
      </c>
      <c r="K27" s="16"/>
      <c r="L27" s="16"/>
      <c r="M27" s="16">
        <f>MAX(foglio1!$E95:$E124)</f>
        <v>10.5</v>
      </c>
      <c r="N27" s="16">
        <f>STDEV(foglio1!$C95:$C124)</f>
        <v>2.060155668708152</v>
      </c>
      <c r="O27" s="16">
        <f>STDEV(foglio1!$B95:$B124)</f>
        <v>2.1426055681552088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14">
        <f>AVERAGE(foglio1!$B125:$B134)</f>
        <v>16.830000000000002</v>
      </c>
      <c r="C30" s="14">
        <f>AVERAGE(foglio1!$C125:$C134)</f>
        <v>9.120000000000001</v>
      </c>
      <c r="D30" s="14">
        <f>AVERAGE(foglio1!D125:D134)</f>
        <v>12.73</v>
      </c>
      <c r="E30" s="14">
        <f>AVERAGE(foglio1!F125:F134)</f>
        <v>90.6</v>
      </c>
      <c r="F30" s="14">
        <f>AVERAGE(foglio1!G125:G134)</f>
        <v>52.6</v>
      </c>
      <c r="G30" s="14">
        <f>AVERAGE(foglio1!H125:H134)</f>
        <v>74.5</v>
      </c>
      <c r="I30" s="14">
        <f>AVERAGE(foglio1!J125:J134)</f>
        <v>220.5</v>
      </c>
      <c r="J30" s="14">
        <f>AVERAGE(foglio1!L125:L134)</f>
        <v>17.024</v>
      </c>
      <c r="K30" s="14">
        <f>MIN(foglio1!$C125:$C134)</f>
        <v>6.7</v>
      </c>
      <c r="L30" s="14">
        <f>MAX(foglio1!$B125:$B134)</f>
        <v>19.9</v>
      </c>
      <c r="M30" s="14">
        <f>MAX(foglio1!$E125:$E134)</f>
        <v>10.7</v>
      </c>
      <c r="N30" s="14">
        <f>STDEV(foglio1!$C125:$C134)</f>
        <v>2.2329850474694646</v>
      </c>
      <c r="O30" s="14">
        <f>STDEV(foglio1!$B125:$B134)</f>
        <v>2.7924700336599484</v>
      </c>
    </row>
    <row r="31" spans="1:15" ht="12.75" customHeight="1">
      <c r="A31" s="2" t="s">
        <v>13</v>
      </c>
      <c r="B31" s="14">
        <f>AVERAGE(foglio1!$B135:$B144)</f>
        <v>15.290000000000003</v>
      </c>
      <c r="C31" s="14">
        <f>AVERAGE(foglio1!$C135:$C144)</f>
        <v>8.84</v>
      </c>
      <c r="D31" s="14">
        <f>AVERAGE(foglio1!D135:D144)</f>
        <v>11.53</v>
      </c>
      <c r="E31" s="14">
        <f>AVERAGE(foglio1!F135:F144)</f>
        <v>97.6</v>
      </c>
      <c r="F31" s="14">
        <f>AVERAGE(foglio1!G135:G145)</f>
        <v>64.36363636363636</v>
      </c>
      <c r="G31" s="14">
        <f>AVERAGE(foglio1!H135:H145)</f>
        <v>85.27272727272727</v>
      </c>
      <c r="I31" s="14">
        <f>AVERAGE(foglio1!J135:J144)</f>
        <v>217.8</v>
      </c>
      <c r="J31" s="14">
        <f>AVERAGE(foglio1!L135:L144)</f>
        <v>13.269</v>
      </c>
      <c r="K31" s="14">
        <f>MIN(foglio1!$C135:$C144)</f>
        <v>6.7</v>
      </c>
      <c r="L31" s="14">
        <f>MAX(foglio1!$B135:$B144)</f>
        <v>21.2</v>
      </c>
      <c r="M31" s="14">
        <f>MAX(foglio1!$E135:$E144)</f>
        <v>10.100000000000001</v>
      </c>
      <c r="N31" s="14">
        <f>STDEV(foglio1!$C135:$C144)</f>
        <v>1.9143899521489522</v>
      </c>
      <c r="O31" s="14">
        <f>STDEV(foglio1!$B135:$B144)</f>
        <v>3.5917962080273833</v>
      </c>
    </row>
    <row r="32" spans="1:15" ht="12.75" customHeight="1">
      <c r="A32" s="2" t="s">
        <v>14</v>
      </c>
      <c r="B32" s="14">
        <f>AVERAGE(foglio1!$B145:$B155)</f>
        <v>19.463636363636365</v>
      </c>
      <c r="C32" s="14">
        <f>AVERAGE(foglio1!$C145:$C155)</f>
        <v>11.536363636363635</v>
      </c>
      <c r="D32" s="14">
        <f>AVERAGE(foglio1!D145:D155)</f>
        <v>15.090909090909092</v>
      </c>
      <c r="E32" s="14">
        <f>AVERAGE(foglio1!F145:F155)</f>
        <v>92.9090909090909</v>
      </c>
      <c r="F32" s="14">
        <f>AVERAGE(foglio1!G146:G155)</f>
        <v>56.3</v>
      </c>
      <c r="G32" s="14">
        <f>AVERAGE(foglio1!H146:H155)</f>
        <v>76.7</v>
      </c>
      <c r="I32" s="14">
        <f>AVERAGE(foglio1!J145:J155)</f>
        <v>160.36363636363637</v>
      </c>
      <c r="J32" s="14">
        <f>AVERAGE(foglio1!L145:L155)</f>
        <v>18.732727272727267</v>
      </c>
      <c r="K32" s="14">
        <f>MIN(foglio1!$C145:$C155)</f>
        <v>8.1</v>
      </c>
      <c r="L32" s="14">
        <f>MAX(foglio1!$B145:$B155)</f>
        <v>22</v>
      </c>
      <c r="M32" s="14">
        <f>MAX(foglio1!$E145:$E155)</f>
        <v>10</v>
      </c>
      <c r="N32" s="14">
        <f>STDEV(foglio1!$C145:$C155)</f>
        <v>1.9069728510247568</v>
      </c>
      <c r="O32" s="14">
        <f>STDEV(foglio1!$B145:$B155)</f>
        <v>2.622698124936508</v>
      </c>
    </row>
    <row r="33" spans="1:15" ht="12.75" customHeight="1">
      <c r="A33" s="15" t="s">
        <v>15</v>
      </c>
      <c r="B33" s="16">
        <f>AVERAGE(foglio1!$B125:$B155)</f>
        <v>17.26774193548387</v>
      </c>
      <c r="C33" s="16">
        <f>AVERAGE(foglio1!$C125:$C155)</f>
        <v>9.887096774193548</v>
      </c>
      <c r="D33" s="16">
        <f>AVERAGE(foglio1!D125:D155)</f>
        <v>13.180645161290323</v>
      </c>
      <c r="E33" s="16">
        <f>AVERAGE(foglio1!F125:F155)</f>
        <v>93.6774193548387</v>
      </c>
      <c r="F33" s="16">
        <f>AVERAGE(foglio1!G125:G155)</f>
        <v>57.96774193548387</v>
      </c>
      <c r="G33" s="16">
        <f>AVERAGE(foglio1!H125:H155)</f>
        <v>79.03225806451613</v>
      </c>
      <c r="I33" s="16">
        <f>AVERAGE(foglio1!J125:J155)</f>
        <v>198.29032258064515</v>
      </c>
      <c r="J33" s="16">
        <f>AVERAGE(foglio1!L125:L155)</f>
        <v>16.419032258064515</v>
      </c>
      <c r="K33" s="16"/>
      <c r="L33" s="16"/>
      <c r="M33" s="16">
        <f>MAX(foglio1!$E125:$E155)</f>
        <v>10.7</v>
      </c>
      <c r="N33" s="16">
        <f>STDEV(foglio1!$C125:$C155)</f>
        <v>2.316569581008932</v>
      </c>
      <c r="O33" s="16">
        <f>STDEV(foglio1!$B125:$B155)</f>
        <v>3.4114891271285286</v>
      </c>
    </row>
    <row r="34" spans="1:15" ht="12.75" customHeight="1">
      <c r="A34" s="15"/>
      <c r="B34" s="16"/>
      <c r="C34" s="16"/>
      <c r="D34" s="16"/>
      <c r="E34" s="16"/>
      <c r="F34" s="16"/>
      <c r="G34" s="16"/>
      <c r="I34" s="16"/>
      <c r="J34" s="16"/>
      <c r="K34" s="16"/>
      <c r="L34" s="16"/>
      <c r="M34" s="16"/>
      <c r="N34" s="16"/>
      <c r="O34" s="16"/>
    </row>
    <row r="35" spans="1:15" ht="12.75" customHeight="1">
      <c r="A35" s="2"/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 customHeight="1">
      <c r="A36" s="15" t="s">
        <v>21</v>
      </c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 customHeight="1">
      <c r="A37" s="2" t="s">
        <v>12</v>
      </c>
      <c r="B37" s="14">
        <f>AVERAGE(foglio1!$B156:$B165)</f>
        <v>22.11</v>
      </c>
      <c r="C37" s="14">
        <f>AVERAGE(foglio1!$C156:$C165)</f>
        <v>12.540000000000001</v>
      </c>
      <c r="D37" s="14">
        <f>AVERAGE(foglio1!D156:D165)</f>
        <v>16.96</v>
      </c>
      <c r="E37" s="14">
        <f>AVERAGE(foglio1!F156:F165)</f>
        <v>92.5</v>
      </c>
      <c r="F37" s="14">
        <f>AVERAGE(foglio1!G156:G165)</f>
        <v>50.8</v>
      </c>
      <c r="G37" s="14">
        <f>AVERAGE(foglio1!H156:H165)</f>
        <v>75.5</v>
      </c>
      <c r="I37" s="14">
        <f>AVERAGE(foglio1!J156:J165)</f>
        <v>176.9</v>
      </c>
      <c r="J37" s="14">
        <f>AVERAGE(foglio1!K156:K165)</f>
        <v>2.34</v>
      </c>
      <c r="K37" s="14">
        <f>MIN(foglio1!$C156:$C165)</f>
        <v>7.7</v>
      </c>
      <c r="L37" s="14">
        <f>MAX(foglio1!$B156:$B165)</f>
        <v>29.5</v>
      </c>
      <c r="M37" s="14">
        <f>MAX(foglio1!$E156:$E165)</f>
        <v>13.2</v>
      </c>
      <c r="N37" s="14">
        <f>STDEV(foglio1!$C156:$C165)</f>
        <v>3.178119639731085</v>
      </c>
      <c r="O37" s="14">
        <f>STDEV(foglio1!$B156:$B165)</f>
        <v>4.118103662825618</v>
      </c>
    </row>
    <row r="38" spans="1:15" ht="12.75" customHeight="1">
      <c r="A38" s="2" t="s">
        <v>13</v>
      </c>
      <c r="B38" s="14">
        <f>AVERAGE(foglio1!$B166:$B175)</f>
        <v>24.83</v>
      </c>
      <c r="C38" s="14">
        <f>AVERAGE(foglio1!$C166:$C175)</f>
        <v>16.29</v>
      </c>
      <c r="D38" s="14">
        <f>AVERAGE(foglio1!D166:D175)</f>
        <v>20.05</v>
      </c>
      <c r="E38" s="14">
        <f>AVERAGE(foglio1!F166:F175)</f>
        <v>86.3</v>
      </c>
      <c r="F38" s="14">
        <f>AVERAGE(foglio1!G166:G175)</f>
        <v>45</v>
      </c>
      <c r="G38" s="14">
        <f>AVERAGE(foglio1!H166:H175)</f>
        <v>66.5</v>
      </c>
      <c r="I38" s="14">
        <f>AVERAGE(foglio1!J166:J175)</f>
        <v>227</v>
      </c>
      <c r="J38" s="14">
        <f>AVERAGE(foglio1!K166:K175)</f>
        <v>3.34</v>
      </c>
      <c r="K38" s="14">
        <f>MIN(foglio1!$C166:$C175)</f>
        <v>11.4</v>
      </c>
      <c r="L38" s="14">
        <f>MAX(foglio1!$B166:$B175)</f>
        <v>29.1</v>
      </c>
      <c r="M38" s="14">
        <f>MAX(foglio1!$E166:$E175)</f>
        <v>10.500000000000002</v>
      </c>
      <c r="N38" s="14">
        <f>STDEV(foglio1!$C166:$C175)</f>
        <v>2.9946062623768417</v>
      </c>
      <c r="O38" s="14">
        <f>STDEV(foglio1!$B166:$B175)</f>
        <v>3.571507618172865</v>
      </c>
    </row>
    <row r="39" spans="1:15" ht="12.75" customHeight="1">
      <c r="A39" s="2" t="s">
        <v>14</v>
      </c>
      <c r="B39" s="14">
        <f>AVERAGE(foglio1!$B176:$B185)</f>
        <v>21.21</v>
      </c>
      <c r="C39" s="14">
        <f>AVERAGE(foglio1!$C176:$C185)</f>
        <v>12.719999999999999</v>
      </c>
      <c r="D39" s="14">
        <f>AVERAGE(foglio1!D176:D185)</f>
        <v>16.610000000000003</v>
      </c>
      <c r="E39" s="14">
        <f>AVERAGE(foglio1!F176:F185)</f>
        <v>82.2</v>
      </c>
      <c r="F39" s="14">
        <f>AVERAGE(foglio1!G176:G185)</f>
        <v>49.5</v>
      </c>
      <c r="G39" s="14">
        <f>AVERAGE(foglio1!H176:H185)</f>
        <v>66.2</v>
      </c>
      <c r="I39" s="14">
        <f>AVERAGE(foglio1!J176:J185)</f>
        <v>128.2</v>
      </c>
      <c r="J39" s="14">
        <f>AVERAGE(foglio1!K176:K185)</f>
        <v>4.54</v>
      </c>
      <c r="K39" s="14">
        <f>MIN(foglio1!$C176:$C185)</f>
        <v>9.3</v>
      </c>
      <c r="L39" s="14">
        <f>MAX(foglio1!$B176:$B185)</f>
        <v>26.8</v>
      </c>
      <c r="M39" s="14">
        <f>MAX(foglio1!$E176:$E185)</f>
        <v>10.5</v>
      </c>
      <c r="N39" s="14">
        <f>STDEV(foglio1!$C176:$C185)</f>
        <v>2.5836236396021652</v>
      </c>
      <c r="O39" s="14">
        <f>STDEV(foglio1!$B176:$B185)</f>
        <v>4.099715437279335</v>
      </c>
    </row>
    <row r="40" spans="1:15" ht="12.75" customHeight="1">
      <c r="A40" s="15" t="s">
        <v>15</v>
      </c>
      <c r="B40" s="16">
        <f>AVERAGE(foglio1!$B156:$B185)</f>
        <v>22.716666666666665</v>
      </c>
      <c r="C40" s="16">
        <f>AVERAGE(foglio1!$C156:$C185)</f>
        <v>13.850000000000001</v>
      </c>
      <c r="D40" s="16">
        <f>AVERAGE(foglio1!D156:D185)</f>
        <v>17.87333333333333</v>
      </c>
      <c r="E40" s="16">
        <f>AVERAGE(foglio1!F156:F185)</f>
        <v>87</v>
      </c>
      <c r="F40" s="16">
        <f>AVERAGE(foglio1!G156:G185)</f>
        <v>48.43333333333333</v>
      </c>
      <c r="G40" s="16">
        <f>AVERAGE(foglio1!H156:H185)</f>
        <v>69.4</v>
      </c>
      <c r="I40" s="16">
        <f>AVERAGE(foglio1!J156:J185)</f>
        <v>177.36666666666667</v>
      </c>
      <c r="J40" s="16">
        <f>AVERAGE(foglio1!K156:K185)</f>
        <v>3.4066666666666663</v>
      </c>
      <c r="K40" s="16"/>
      <c r="L40" s="16"/>
      <c r="M40" s="16">
        <f>MAX(foglio1!$E156:$E185)</f>
        <v>13.2</v>
      </c>
      <c r="N40" s="16">
        <f>STDEV(foglio1!$C156:$C185)</f>
        <v>3.3278086400554217</v>
      </c>
      <c r="O40" s="16">
        <f>STDEV(foglio1!$B156:$B185)</f>
        <v>4.1094578326296185</v>
      </c>
    </row>
    <row r="41" spans="1:15" ht="12.75" customHeight="1">
      <c r="A41" s="15"/>
      <c r="B41" s="16"/>
      <c r="C41" s="16"/>
      <c r="D41" s="16"/>
      <c r="E41" s="16"/>
      <c r="F41" s="16"/>
      <c r="G41" s="16"/>
      <c r="I41" s="16"/>
      <c r="J41" s="16"/>
      <c r="K41" s="16"/>
      <c r="L41" s="16"/>
      <c r="M41" s="16"/>
      <c r="N41" s="16"/>
      <c r="O41" s="16"/>
    </row>
    <row r="42" spans="1:15" ht="12.75" customHeight="1">
      <c r="A42" s="2"/>
      <c r="B42" s="14"/>
      <c r="C42" s="2"/>
      <c r="D42" s="2"/>
      <c r="E42" s="2"/>
      <c r="F42" s="2"/>
      <c r="G42" s="2"/>
      <c r="I42" s="2"/>
      <c r="J42" s="2"/>
      <c r="K42" s="14"/>
      <c r="L42" s="2"/>
      <c r="M42" s="14"/>
      <c r="N42" s="2"/>
      <c r="O42" s="14"/>
    </row>
    <row r="43" spans="1:15" ht="12.75" customHeight="1">
      <c r="A43" s="15" t="s">
        <v>22</v>
      </c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 customHeight="1">
      <c r="A44" s="2" t="s">
        <v>12</v>
      </c>
      <c r="B44" s="14">
        <f>AVERAGE(foglio1!$B186:$B195)</f>
        <v>26.46</v>
      </c>
      <c r="C44" s="14">
        <f>AVERAGE(foglio1!$C186:$C195)</f>
        <v>16.89</v>
      </c>
      <c r="D44" s="14">
        <f>AVERAGE(foglio1!D186:D195)</f>
        <v>21.05</v>
      </c>
      <c r="E44" s="14">
        <f>AVERAGE(foglio1!F186:F195)</f>
        <v>78.6</v>
      </c>
      <c r="F44" s="14">
        <f>AVERAGE(foglio1!G186:G195)</f>
        <v>38</v>
      </c>
      <c r="G44" s="14">
        <f>AVERAGE(foglio1!H186:H195)</f>
        <v>60.2</v>
      </c>
      <c r="I44" s="14">
        <f>AVERAGE(foglio1!J186:J195)</f>
        <v>130.5</v>
      </c>
      <c r="J44" s="14">
        <f>AVERAGE(foglio1!K186:K195)</f>
        <v>3.2599999999999993</v>
      </c>
      <c r="K44" s="14">
        <f>MIN(foglio1!$C186:$C195)</f>
        <v>14.6</v>
      </c>
      <c r="L44" s="14">
        <f>MAX(foglio1!$B186:$B195)</f>
        <v>28.6</v>
      </c>
      <c r="M44" s="14">
        <f>MAX(foglio1!$E186:$E195)</f>
        <v>10.8</v>
      </c>
      <c r="N44" s="14">
        <f>STDEV(foglio1!$C186:$C195)</f>
        <v>1.2151360234786595</v>
      </c>
      <c r="O44" s="14">
        <f>STDEV(foglio1!$B186:$B195)</f>
        <v>1.602220681151925</v>
      </c>
    </row>
    <row r="45" spans="1:15" ht="12.75" customHeight="1">
      <c r="A45" s="2" t="s">
        <v>13</v>
      </c>
      <c r="B45" s="14">
        <f>AVERAGE(foglio1!$B196:$B205)</f>
        <v>29.560000000000002</v>
      </c>
      <c r="C45" s="14">
        <f>AVERAGE(foglio1!$C196:$C205)</f>
        <v>19.78</v>
      </c>
      <c r="D45" s="14">
        <f>AVERAGE(foglio1!D196:D205)</f>
        <v>23.830000000000002</v>
      </c>
      <c r="E45" s="14">
        <f>AVERAGE(foglio1!F196:F205)</f>
        <v>86</v>
      </c>
      <c r="F45" s="14">
        <f>AVERAGE(foglio1!G196:G205)</f>
        <v>38.4</v>
      </c>
      <c r="G45" s="14">
        <f>AVERAGE(foglio1!H196:H205)</f>
        <v>63.9</v>
      </c>
      <c r="I45" s="14">
        <f>AVERAGE(foglio1!J196:J205)</f>
        <v>152.6</v>
      </c>
      <c r="J45" s="14">
        <f>AVERAGE(foglio1!K196:K205)</f>
        <v>2.54</v>
      </c>
      <c r="K45" s="14">
        <f>MIN(foglio1!$C196:$C205)</f>
        <v>18.1</v>
      </c>
      <c r="L45" s="14">
        <f>MAX(foglio1!$B196:$B205)</f>
        <v>32.4</v>
      </c>
      <c r="M45" s="14">
        <f>MAX(foglio1!$E196:$E205)</f>
        <v>11.2</v>
      </c>
      <c r="N45" s="14">
        <f>STDEV(foglio1!$C196:$C205)</f>
        <v>1.8256201381691781</v>
      </c>
      <c r="O45" s="14">
        <f>STDEV(foglio1!$B196:$B205)</f>
        <v>1.7360235533475785</v>
      </c>
    </row>
    <row r="46" spans="1:15" ht="12.75" customHeight="1">
      <c r="A46" s="2" t="s">
        <v>14</v>
      </c>
      <c r="B46" s="14">
        <f>AVERAGE(foglio1!$B206:foglio1!$B216)</f>
        <v>24.58181818181818</v>
      </c>
      <c r="C46" s="14">
        <f>AVERAGE(foglio1!$C206:foglio1!$C216)</f>
        <v>15.336363636363636</v>
      </c>
      <c r="D46" s="14">
        <f>AVERAGE(foglio1!D206:foglio1!D216)</f>
        <v>19.545454545454547</v>
      </c>
      <c r="E46" s="14">
        <f>AVERAGE(foglio1!F206:foglio1!F216)</f>
        <v>90.9090909090909</v>
      </c>
      <c r="F46" s="14">
        <f>AVERAGE(foglio1!G206:foglio1!G216)</f>
        <v>45.90909090909091</v>
      </c>
      <c r="G46" s="14">
        <f>AVERAGE(foglio1!H206:foglio1!H216)</f>
        <v>70.9090909090909</v>
      </c>
      <c r="I46" s="14">
        <f>AVERAGE(foglio1!J206:foglio1!J216)</f>
        <v>180.27272727272728</v>
      </c>
      <c r="J46" s="14">
        <f>AVERAGE(foglio1!K206:foglio1!K216)</f>
        <v>3.809090909090909</v>
      </c>
      <c r="K46" s="14">
        <f>MIN(foglio1!$C206:foglio1!$C216)</f>
        <v>13.3</v>
      </c>
      <c r="L46" s="14">
        <f>MAX(foglio1!$B206:foglio1!$B216)</f>
        <v>29.7</v>
      </c>
      <c r="M46" s="14">
        <f>MAX(foglio1!$E206:foglio1!$E216)</f>
        <v>11.400000000000002</v>
      </c>
      <c r="N46" s="14">
        <f>STDEV(foglio1!$C206:foglio1!$C216)</f>
        <v>1.9785210270668054</v>
      </c>
      <c r="O46" s="14">
        <f>STDEV(foglio1!$B206:foglio1!$B216)</f>
        <v>2.989253479321622</v>
      </c>
    </row>
    <row r="47" spans="1:15" ht="12.75" customHeight="1">
      <c r="A47" s="15" t="s">
        <v>15</v>
      </c>
      <c r="B47" s="16">
        <f>AVERAGE(foglio1!$B186:$B216)</f>
        <v>26.793548387096774</v>
      </c>
      <c r="C47" s="16">
        <f>AVERAGE(foglio1!$C186:$C216)</f>
        <v>17.270967741935483</v>
      </c>
      <c r="D47" s="16">
        <f>AVERAGE(foglio1!D186:D216)</f>
        <v>21.412903225806446</v>
      </c>
      <c r="E47" s="16">
        <f>AVERAGE(foglio1!F186:F216)</f>
        <v>85.35483870967742</v>
      </c>
      <c r="F47" s="16">
        <f>AVERAGE(foglio1!G186:G216)</f>
        <v>40.935483870967744</v>
      </c>
      <c r="G47" s="16">
        <f>AVERAGE(foglio1!H186:H216)</f>
        <v>65.19354838709677</v>
      </c>
      <c r="I47" s="16">
        <f>AVERAGE(foglio1!J186:J216)</f>
        <v>155.29032258064515</v>
      </c>
      <c r="J47" s="16">
        <f>AVERAGE(foglio1!K186:K216)</f>
        <v>3.22258064516129</v>
      </c>
      <c r="K47" s="16"/>
      <c r="L47" s="16"/>
      <c r="M47" s="16">
        <f>MAX(foglio1!$E186:$E216)</f>
        <v>11.400000000000002</v>
      </c>
      <c r="N47" s="16">
        <f>STDEV(foglio1!$C186:$C216)</f>
        <v>2.5033568860481643</v>
      </c>
      <c r="O47" s="16">
        <f>STDEV(foglio1!$B186:$B216)</f>
        <v>3.00576506998034</v>
      </c>
    </row>
    <row r="48" spans="1:15" ht="12.75" customHeight="1">
      <c r="A48" s="15"/>
      <c r="B48" s="16"/>
      <c r="C48" s="16"/>
      <c r="D48" s="16"/>
      <c r="E48" s="16"/>
      <c r="F48" s="16"/>
      <c r="G48" s="16"/>
      <c r="I48" s="16"/>
      <c r="J48" s="16"/>
      <c r="K48" s="16"/>
      <c r="L48" s="16"/>
      <c r="M48" s="16"/>
      <c r="N48" s="16"/>
      <c r="O48" s="16"/>
    </row>
    <row r="49" spans="1:15" ht="12.75" customHeight="1">
      <c r="A49" s="2"/>
      <c r="B49" s="14"/>
      <c r="C49" s="2"/>
      <c r="D49" s="2"/>
      <c r="E49" s="2"/>
      <c r="F49" s="2"/>
      <c r="G49" s="2"/>
      <c r="I49" s="2"/>
      <c r="J49" s="2"/>
      <c r="K49" s="14"/>
      <c r="L49" s="2"/>
      <c r="M49" s="14"/>
      <c r="N49" s="2"/>
      <c r="O49" s="14"/>
    </row>
    <row r="50" spans="1:15" ht="12.75" customHeight="1">
      <c r="A50" s="15" t="s">
        <v>23</v>
      </c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 customHeight="1">
      <c r="A51" s="2" t="s">
        <v>12</v>
      </c>
      <c r="B51" s="14">
        <f>AVERAGE(foglio1!$B217:$B226)</f>
        <v>25.580000000000002</v>
      </c>
      <c r="C51" s="14">
        <f>AVERAGE(foglio1!$C217:$C226)</f>
        <v>16.08</v>
      </c>
      <c r="D51" s="14">
        <f>AVERAGE(foglio1!D217:D226)</f>
        <v>20.43</v>
      </c>
      <c r="E51" s="14">
        <f>AVERAGE(foglio1!F217:F226)</f>
        <v>88.2</v>
      </c>
      <c r="F51" s="14">
        <f>AVERAGE(foglio1!G217:G226)</f>
        <v>44.4</v>
      </c>
      <c r="G51" s="14">
        <f>AVERAGE(foglio1!H217:H226)</f>
        <v>68.6</v>
      </c>
      <c r="I51" s="14">
        <f>AVERAGE(foglio1!J217:J226)</f>
        <v>203.9</v>
      </c>
      <c r="J51" s="14">
        <f>AVERAGE(foglio1!K217:K226)</f>
        <v>1.6600000000000001</v>
      </c>
      <c r="K51" s="14">
        <f>MIN(foglio1!$C217:$C226)</f>
        <v>13.4</v>
      </c>
      <c r="L51" s="14">
        <f>MAX(foglio1!$B217:$B226)</f>
        <v>27</v>
      </c>
      <c r="M51" s="14">
        <f>MAX(foglio1!$E217:$E226)</f>
        <v>11.9</v>
      </c>
      <c r="N51" s="14">
        <f>STDEV(foglio1!$C217:$C226)</f>
        <v>1.4860835926839604</v>
      </c>
      <c r="O51" s="14">
        <f>STDEV(foglio1!$B217:$B226)</f>
        <v>1.5526321736543256</v>
      </c>
    </row>
    <row r="52" spans="1:15" ht="12.75" customHeight="1">
      <c r="A52" s="2" t="s">
        <v>13</v>
      </c>
      <c r="B52" s="14">
        <f>AVERAGE(foglio1!$B227:$B236)</f>
        <v>26.669999999999998</v>
      </c>
      <c r="C52" s="14">
        <f>AVERAGE(foglio1!$C227:$C236)</f>
        <v>17.24</v>
      </c>
      <c r="D52" s="14">
        <f>AVERAGE(foglio1!D228:D238)</f>
        <v>21.981818181818184</v>
      </c>
      <c r="E52" s="14">
        <f>AVERAGE(foglio1!F227:F236)</f>
        <v>90.6</v>
      </c>
      <c r="F52" s="14">
        <f>AVERAGE(foglio1!G227:G236)</f>
        <v>42.3</v>
      </c>
      <c r="G52" s="14">
        <f>AVERAGE(foglio1!H230:H239)</f>
        <v>62.5</v>
      </c>
      <c r="I52" s="14">
        <f>AVERAGE(foglio1!J227:J236)</f>
        <v>215.4</v>
      </c>
      <c r="J52" s="14">
        <f>AVERAGE(foglio1!K227:K236)</f>
        <v>3.3299999999999996</v>
      </c>
      <c r="K52" s="14">
        <f>MIN(foglio1!$C227:$C236)</f>
        <v>14.4</v>
      </c>
      <c r="L52" s="14">
        <f>MAX(foglio1!$B227:$B236)</f>
        <v>31</v>
      </c>
      <c r="M52" s="14">
        <f>MAX(foglio1!$E227:$E236)</f>
        <v>12.3</v>
      </c>
      <c r="N52" s="14">
        <f>STDEV(foglio1!$C227:$C236)</f>
        <v>1.7180091837809515</v>
      </c>
      <c r="O52" s="14">
        <f>STDEV(foglio1!$B227:$B236)</f>
        <v>2.3570461740633313</v>
      </c>
    </row>
    <row r="53" spans="1:15" ht="12.75" customHeight="1">
      <c r="A53" s="2" t="s">
        <v>14</v>
      </c>
      <c r="B53" s="14">
        <f>AVERAGE(foglio1!$B237:$B247)</f>
        <v>27.018181818181816</v>
      </c>
      <c r="C53" s="14">
        <f>AVERAGE(foglio1!$C237:$C247)</f>
        <v>17.90909090909091</v>
      </c>
      <c r="D53" s="14">
        <f>AVERAGE(foglio1!D239:D247)</f>
        <v>21.077777777777776</v>
      </c>
      <c r="E53" s="14">
        <f>AVERAGE(foglio1!F237:F247)</f>
        <v>86.36363636363636</v>
      </c>
      <c r="F53" s="14">
        <f>AVERAGE(foglio1!G237:G247)</f>
        <v>45.18181818181818</v>
      </c>
      <c r="G53" s="14">
        <f>AVERAGE(foglio1!H240:H247)</f>
        <v>71.125</v>
      </c>
      <c r="I53" s="14">
        <f>AVERAGE(foglio1!J237:J247)</f>
        <v>150.54545454545453</v>
      </c>
      <c r="J53" s="14">
        <f>AVERAGE(foglio1!K237:K247)</f>
        <v>3.709090909090909</v>
      </c>
      <c r="K53" s="14">
        <f>MIN(foglio1!$C237:$C247)</f>
        <v>12.8</v>
      </c>
      <c r="L53" s="14">
        <f>MAX(foglio1!$B237:$B247)</f>
        <v>30.4</v>
      </c>
      <c r="M53" s="14">
        <f>MAX(foglio1!$E237:$E247)</f>
        <v>11.2</v>
      </c>
      <c r="N53" s="14">
        <f>STDEV(foglio1!$C237:$C247)</f>
        <v>2.471216115783683</v>
      </c>
      <c r="O53" s="14">
        <f>STDEV(foglio1!$B237:$B247)</f>
        <v>3.0317711595099457</v>
      </c>
    </row>
    <row r="54" spans="1:15" ht="12.75" customHeight="1">
      <c r="A54" s="15" t="s">
        <v>15</v>
      </c>
      <c r="B54" s="16">
        <f>AVERAGE(foglio1!$B217:$B247)</f>
        <v>26.44193548387097</v>
      </c>
      <c r="C54" s="16">
        <f>AVERAGE(foglio1!$C217:$C247)</f>
        <v>17.10322580645161</v>
      </c>
      <c r="D54" s="16">
        <f>AVERAGE(foglio1!D217:D247)</f>
        <v>21.21290322580645</v>
      </c>
      <c r="E54" s="16">
        <f>AVERAGE(foglio1!F217:F247)</f>
        <v>88.3225806451613</v>
      </c>
      <c r="F54" s="16">
        <f>AVERAGE(foglio1!G217:G247)</f>
        <v>44</v>
      </c>
      <c r="G54" s="16">
        <f>AVERAGE(foglio1!H217:H247)</f>
        <v>67.93548387096774</v>
      </c>
      <c r="I54" s="16">
        <f>AVERAGE(foglio1!J217:J247)</f>
        <v>188.67741935483872</v>
      </c>
      <c r="J54" s="16">
        <f>AVERAGE(foglio1!K217:K247)</f>
        <v>2.9258064516129023</v>
      </c>
      <c r="K54" s="16"/>
      <c r="L54" s="16"/>
      <c r="M54" s="16">
        <f>MAX(foglio1!$E217:$E247)</f>
        <v>12.3</v>
      </c>
      <c r="N54" s="16">
        <f>STDEV(foglio1!$C217:$C247)</f>
        <v>2.0437683937550264</v>
      </c>
      <c r="O54" s="16">
        <f>STDEV(foglio1!$B217:$B247)</f>
        <v>2.416715980216136</v>
      </c>
    </row>
    <row r="55" spans="1:15" ht="12.75" customHeight="1">
      <c r="A55" s="15"/>
      <c r="B55" s="16"/>
      <c r="C55" s="16"/>
      <c r="D55" s="16"/>
      <c r="E55" s="16"/>
      <c r="F55" s="16"/>
      <c r="G55" s="16"/>
      <c r="I55" s="16"/>
      <c r="J55" s="16"/>
      <c r="K55" s="16"/>
      <c r="L55" s="16"/>
      <c r="M55" s="16"/>
      <c r="N55" s="16"/>
      <c r="O55" s="16"/>
    </row>
    <row r="56" spans="1:15" ht="12.75" customHeight="1">
      <c r="A56" s="2"/>
      <c r="B56" s="14"/>
      <c r="C56" s="2"/>
      <c r="D56" s="2"/>
      <c r="E56" s="2"/>
      <c r="F56" s="2"/>
      <c r="G56" s="2"/>
      <c r="I56" s="2"/>
      <c r="J56" s="2"/>
      <c r="K56" s="14"/>
      <c r="L56" s="2"/>
      <c r="M56" s="14"/>
      <c r="N56" s="2"/>
      <c r="O56" s="14"/>
    </row>
    <row r="57" spans="1:15" ht="12.75" customHeight="1">
      <c r="A57" s="15" t="s">
        <v>24</v>
      </c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 customHeight="1">
      <c r="A58" s="2" t="s">
        <v>12</v>
      </c>
      <c r="B58" s="14">
        <f>AVERAGE(foglio1!$B248:$B257)</f>
        <v>22.559999999999995</v>
      </c>
      <c r="C58" s="14">
        <f>AVERAGE(foglio1!$C248:$C257)</f>
        <v>14.039999999999997</v>
      </c>
      <c r="D58" s="14">
        <f>AVERAGE(foglio1!D248:D257)</f>
        <v>17.7</v>
      </c>
      <c r="E58" s="14">
        <f>AVERAGE(foglio1!F248:F257)</f>
        <v>89.7</v>
      </c>
      <c r="F58" s="14">
        <f>AVERAGE(foglio1!G248:G257)</f>
        <v>50.7</v>
      </c>
      <c r="G58" s="14">
        <f>AVERAGE(foglio1!H248:H257)</f>
        <v>72.7</v>
      </c>
      <c r="I58" s="14">
        <f>AVERAGE(foglio1!J248:J257)</f>
        <v>198.8</v>
      </c>
      <c r="J58" s="14">
        <f>AVERAGE(foglio1!K248:K257)</f>
        <v>3.2199999999999998</v>
      </c>
      <c r="K58" s="14">
        <f>MIN(foglio1!$C248:$C257)</f>
        <v>11.3</v>
      </c>
      <c r="L58" s="14">
        <f>MAX(foglio1!$B248:$B257)</f>
        <v>25.2</v>
      </c>
      <c r="M58" s="14">
        <f>MAX(foglio1!$E248:$E257)</f>
        <v>11.899999999999999</v>
      </c>
      <c r="N58" s="14">
        <f>STDEV(foglio1!$C248:$C257)</f>
        <v>1.5123197780599242</v>
      </c>
      <c r="O58" s="14">
        <f>STDEV(foglio1!$B248:$B257)</f>
        <v>3.0412716638494333</v>
      </c>
    </row>
    <row r="59" spans="1:15" ht="12.75" customHeight="1">
      <c r="A59" s="2" t="s">
        <v>13</v>
      </c>
      <c r="B59" s="14">
        <f>AVERAGE(foglio1!$B258:$B267)</f>
        <v>21.690000000000005</v>
      </c>
      <c r="C59" s="14">
        <f>AVERAGE(foglio1!$C258:$C267)</f>
        <v>13.810000000000002</v>
      </c>
      <c r="D59" s="14">
        <f>AVERAGE(foglio1!D258:D267)</f>
        <v>16.91</v>
      </c>
      <c r="E59" s="14">
        <f>AVERAGE(foglio1!F258:F267)</f>
        <v>94.2</v>
      </c>
      <c r="F59" s="14">
        <f>AVERAGE(foglio1!G258:G267)</f>
        <v>51.5</v>
      </c>
      <c r="G59" s="14">
        <f>AVERAGE(foglio1!H258:H268)</f>
        <v>76</v>
      </c>
      <c r="I59" s="14">
        <f>AVERAGE(foglio1!J258:J267)</f>
        <v>149.6</v>
      </c>
      <c r="J59" s="14">
        <f>AVERAGE(foglio1!K258:K267)</f>
        <v>5.3100000000000005</v>
      </c>
      <c r="K59" s="14">
        <f>MIN(foglio1!$C258:$C267)</f>
        <v>11.3</v>
      </c>
      <c r="L59" s="14">
        <f>MAX(foglio1!$B258:$B267)</f>
        <v>23.3</v>
      </c>
      <c r="M59" s="14">
        <f>MAX(foglio1!$E258:$E267)</f>
        <v>9.799999999999999</v>
      </c>
      <c r="N59" s="14">
        <f>STDEV(foglio1!$C258:$C267)</f>
        <v>1.2341888924399511</v>
      </c>
      <c r="O59" s="14">
        <f>STDEV(foglio1!$B258:$B267)</f>
        <v>1.3253511065205987</v>
      </c>
    </row>
    <row r="60" spans="1:15" ht="12.75" customHeight="1">
      <c r="A60" s="2" t="s">
        <v>14</v>
      </c>
      <c r="B60" s="14">
        <f>AVERAGE(foglio1!$B268:$B277)</f>
        <v>19.619999999999997</v>
      </c>
      <c r="C60" s="14">
        <f>AVERAGE(foglio1!$C268:$C277)</f>
        <v>11.539999999999997</v>
      </c>
      <c r="D60" s="14">
        <f>AVERAGE(foglio1!D268:D277)</f>
        <v>14.85</v>
      </c>
      <c r="E60" s="14">
        <f>AVERAGE(foglio1!F268:F277)</f>
        <v>93.4</v>
      </c>
      <c r="F60" s="14">
        <f>AVERAGE(foglio1!G268:G277)</f>
        <v>51.1</v>
      </c>
      <c r="G60" s="14">
        <f>AVERAGE(foglio1!H269:H277)</f>
        <v>77.66666666666667</v>
      </c>
      <c r="I60" s="14">
        <f>AVERAGE(foglio1!J268:J277)</f>
        <v>146.1</v>
      </c>
      <c r="J60" s="14">
        <f>AVERAGE(foglio1!K268:K277)</f>
        <v>4.59</v>
      </c>
      <c r="K60" s="14">
        <f>MIN(foglio1!$C268:$C277)</f>
        <v>9</v>
      </c>
      <c r="L60" s="14">
        <f>MAX(foglio1!$B268:$B277)</f>
        <v>23.6</v>
      </c>
      <c r="M60" s="14">
        <f>MAX(foglio1!$E268:$E277)</f>
        <v>11.2</v>
      </c>
      <c r="N60" s="14">
        <f>STDEV(foglio1!$C268:$C277)</f>
        <v>1.8416176464064462</v>
      </c>
      <c r="O60" s="14">
        <f>STDEV(foglio1!$B268:$B277)</f>
        <v>2.387839562821957</v>
      </c>
    </row>
    <row r="61" spans="1:15" ht="12.75" customHeight="1">
      <c r="A61" s="15" t="s">
        <v>15</v>
      </c>
      <c r="B61" s="16">
        <f>AVERAGE(foglio1!$B248:$B277)</f>
        <v>21.290000000000003</v>
      </c>
      <c r="C61" s="16">
        <f>AVERAGE(foglio1!$C248:$C277)</f>
        <v>13.130000000000003</v>
      </c>
      <c r="D61" s="16">
        <f>AVERAGE(foglio1!D248:D277)</f>
        <v>16.486666666666668</v>
      </c>
      <c r="E61" s="16">
        <f>AVERAGE(foglio1!F248:F277)</f>
        <v>92.43333333333334</v>
      </c>
      <c r="F61" s="16">
        <f>AVERAGE(foglio1!G248:G277)</f>
        <v>51.1</v>
      </c>
      <c r="G61" s="16">
        <f>AVERAGE(foglio1!H248:H277)</f>
        <v>75.4</v>
      </c>
      <c r="I61" s="16">
        <f>AVERAGE(foglio1!J248:J277)</f>
        <v>164.83333333333334</v>
      </c>
      <c r="J61" s="16">
        <f>AVERAGE(foglio1!K248:K277)</f>
        <v>4.373333333333334</v>
      </c>
      <c r="K61" s="16"/>
      <c r="L61" s="16"/>
      <c r="M61" s="16">
        <f>MAX(foglio1!$E248:$E277)</f>
        <v>11.899999999999999</v>
      </c>
      <c r="N61" s="16">
        <f>STDEV(foglio1!$C248:$C277)</f>
        <v>1.8846292967601856</v>
      </c>
      <c r="O61" s="16">
        <f>STDEV(foglio1!$B248:$B277)</f>
        <v>2.5996485173563393</v>
      </c>
    </row>
    <row r="62" spans="1:15" ht="12.75" customHeight="1">
      <c r="A62" s="2"/>
      <c r="B62" s="14"/>
      <c r="C62" s="2"/>
      <c r="D62" s="2"/>
      <c r="E62" s="2"/>
      <c r="F62" s="2"/>
      <c r="G62" s="2"/>
      <c r="I62" s="2"/>
      <c r="J62" s="2"/>
      <c r="K62" s="14"/>
      <c r="L62" s="2"/>
      <c r="M62" s="14"/>
      <c r="N62" s="2"/>
      <c r="O62" s="14"/>
    </row>
    <row r="63" spans="1:15" ht="12.75" customHeight="1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 customHeight="1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 customHeight="1">
      <c r="A65" s="2" t="s">
        <v>12</v>
      </c>
      <c r="B65" s="14">
        <f>AVERAGE(foglio1!$B278:$B287)</f>
        <v>19.76</v>
      </c>
      <c r="C65" s="14">
        <f>AVERAGE(foglio1!$C278:$C287)</f>
        <v>11.120000000000001</v>
      </c>
      <c r="D65" s="14">
        <f>AVERAGE(foglio1!D278:D287)</f>
        <v>14.84</v>
      </c>
      <c r="E65" s="14">
        <f>AVERAGE(foglio1!F278:F287)</f>
        <v>95</v>
      </c>
      <c r="F65" s="14">
        <f>AVERAGE(foglio1!G278:G287)</f>
        <v>51.5</v>
      </c>
      <c r="G65" s="14">
        <f>AVERAGE(foglio1!H278:H287)</f>
        <v>77.1</v>
      </c>
      <c r="I65" s="14">
        <f>AVERAGE(foglio1!J278:J287)</f>
        <v>127.5</v>
      </c>
      <c r="J65" s="14">
        <f>AVERAGE(foglio1!K278:K287)</f>
        <v>4.540000000000001</v>
      </c>
      <c r="K65" s="14">
        <f>MIN(foglio1!$C278:$C287)</f>
        <v>5.1</v>
      </c>
      <c r="L65" s="14">
        <f>MAX(foglio1!$B278:$B287)</f>
        <v>22.8</v>
      </c>
      <c r="M65" s="14">
        <f>MAX(foglio1!$E278:$E287)</f>
        <v>10.9</v>
      </c>
      <c r="N65" s="14">
        <f>STDEV(foglio1!$C278:$C287)</f>
        <v>3.160450038276889</v>
      </c>
      <c r="O65" s="14">
        <f>STDEV(foglio1!$B278:$B287)</f>
        <v>2.3838344461532013</v>
      </c>
    </row>
    <row r="66" spans="1:15" ht="12.75" customHeight="1">
      <c r="A66" s="2" t="s">
        <v>13</v>
      </c>
      <c r="B66" s="14">
        <f>AVERAGE(foglio1!$B288:$B297)</f>
        <v>14.239999999999998</v>
      </c>
      <c r="C66" s="14">
        <f>AVERAGE(foglio1!$C288:$C297)</f>
        <v>9.790000000000001</v>
      </c>
      <c r="D66" s="14">
        <f>AVERAGE(foglio1!D288:D297)</f>
        <v>11.33</v>
      </c>
      <c r="E66" s="31">
        <f>AVERAGE(foglio1!F288:F297)</f>
        <v>97.9</v>
      </c>
      <c r="F66" s="31">
        <f>AVERAGE(foglio1!G288:G297)</f>
        <v>73.4</v>
      </c>
      <c r="G66" s="31">
        <f>AVERAGE(foglio1!H288:H297)</f>
        <v>92.3</v>
      </c>
      <c r="I66" s="14">
        <f>AVERAGE(foglio1!J288:J297)</f>
        <v>144.3</v>
      </c>
      <c r="J66" s="14">
        <f>AVERAGE(foglio1!K288:K297)</f>
        <v>4.390000000000001</v>
      </c>
      <c r="K66" s="14">
        <f>MIN(foglio1!$C288:$C297)</f>
        <v>7.5</v>
      </c>
      <c r="L66" s="14">
        <f>MAX(foglio1!$B288:$B297)</f>
        <v>17.4</v>
      </c>
      <c r="M66" s="14">
        <f>MAX(foglio1!$E288:$E297)</f>
        <v>6.100000000000001</v>
      </c>
      <c r="N66" s="14">
        <f>STDEV(foglio1!$C288:$C297)</f>
        <v>1.2714383805578342</v>
      </c>
      <c r="O66" s="14">
        <f>STDEV(foglio1!$B288:$B297)</f>
        <v>2.2569399145253812</v>
      </c>
    </row>
    <row r="67" spans="1:15" ht="12.75" customHeight="1">
      <c r="A67" s="2" t="s">
        <v>14</v>
      </c>
      <c r="B67" s="14">
        <f>AVERAGE(foglio1!$B298:$B308)</f>
        <v>13.1</v>
      </c>
      <c r="C67" s="14">
        <f>AVERAGE(foglio1!$C298:$C308)</f>
        <v>6.9363636363636365</v>
      </c>
      <c r="D67" s="14">
        <f>AVERAGE(foglio1!D298:D308)</f>
        <v>9.709090909090909</v>
      </c>
      <c r="E67" s="31">
        <f>AVERAGE(foglio1!F298:F308)</f>
        <v>95.45454545454545</v>
      </c>
      <c r="F67" s="31">
        <f>AVERAGE(foglio1!G298:G308)</f>
        <v>67.0909090909091</v>
      </c>
      <c r="G67" s="31">
        <f>AVERAGE(foglio1!H298:H308)</f>
        <v>84.18181818181819</v>
      </c>
      <c r="I67" s="14">
        <f>AVERAGE(foglio1!J298:J308)</f>
        <v>121</v>
      </c>
      <c r="J67" s="14">
        <f>AVERAGE(foglio1!K298:K308)</f>
        <v>4.2272727272727275</v>
      </c>
      <c r="K67" s="14">
        <f>MIN(foglio1!$C298:$C308)</f>
        <v>3.7</v>
      </c>
      <c r="L67" s="14">
        <f>MAX(foglio1!$B298:$B308)</f>
        <v>15.5</v>
      </c>
      <c r="M67" s="14">
        <f>MAX(foglio1!$E298:$E308)</f>
        <v>8.9</v>
      </c>
      <c r="N67" s="14">
        <f>STDEV(foglio1!$C298:$C308)</f>
        <v>2.281347289332657</v>
      </c>
      <c r="O67" s="14">
        <f>STDEV(foglio1!$B298:$B308)</f>
        <v>2.8972400659938464</v>
      </c>
    </row>
    <row r="68" spans="1:15" ht="12.75" customHeight="1">
      <c r="A68" s="15" t="s">
        <v>15</v>
      </c>
      <c r="B68" s="16">
        <f>AVERAGE(foglio1!$B278:$B308)</f>
        <v>15.616129032258064</v>
      </c>
      <c r="C68" s="16">
        <f>AVERAGE(foglio1!$C278:$C308)</f>
        <v>9.206451612903225</v>
      </c>
      <c r="D68" s="16">
        <f>AVERAGE(foglio1!D278:D308)</f>
        <v>11.887096774193546</v>
      </c>
      <c r="E68" s="32">
        <f>AVERAGE(foglio1!F278:F308)</f>
        <v>96.09677419354838</v>
      </c>
      <c r="F68" s="32">
        <f>AVERAGE(foglio1!G278:G308)</f>
        <v>64.09677419354838</v>
      </c>
      <c r="G68" s="32">
        <f>AVERAGE(foglio1!H278:H308)</f>
        <v>84.51612903225806</v>
      </c>
      <c r="I68" s="16">
        <f>AVERAGE(foglio1!J278:J308)</f>
        <v>130.61290322580646</v>
      </c>
      <c r="J68" s="16">
        <f>AVERAGE(foglio1!K278:K308)</f>
        <v>4.380645161290322</v>
      </c>
      <c r="K68" s="16"/>
      <c r="L68" s="16"/>
      <c r="M68" s="16">
        <f>MAX(foglio1!$E278:$E308)</f>
        <v>10.9</v>
      </c>
      <c r="N68" s="16">
        <f>STDEV(foglio1!$C278:$C308)</f>
        <v>2.9051604068015426</v>
      </c>
      <c r="O68" s="16">
        <f>STDEV(foglio1!$B278:$B308)</f>
        <v>3.83502253571767</v>
      </c>
    </row>
    <row r="69" spans="1:15" ht="12.75" customHeight="1">
      <c r="A69" s="2"/>
      <c r="B69" s="14"/>
      <c r="C69" s="2"/>
      <c r="D69" s="2"/>
      <c r="E69" s="33"/>
      <c r="F69" s="33"/>
      <c r="G69" s="33"/>
      <c r="I69" s="2"/>
      <c r="J69" s="2"/>
      <c r="K69" s="14"/>
      <c r="L69" s="2"/>
      <c r="M69" s="14"/>
      <c r="N69" s="2"/>
      <c r="O69" s="14"/>
    </row>
    <row r="70" spans="1:15" ht="12.75" customHeight="1">
      <c r="A70" s="15" t="s">
        <v>26</v>
      </c>
      <c r="B70" s="14"/>
      <c r="C70" s="2"/>
      <c r="D70" s="2"/>
      <c r="E70" s="33"/>
      <c r="F70" s="33"/>
      <c r="G70" s="33"/>
      <c r="I70" s="2"/>
      <c r="J70" s="2"/>
      <c r="K70" s="14"/>
      <c r="L70" s="2"/>
      <c r="M70" s="14"/>
      <c r="N70" s="2"/>
      <c r="O70" s="14"/>
    </row>
    <row r="71" spans="1:15" ht="12.75" customHeight="1">
      <c r="A71" s="2" t="s">
        <v>12</v>
      </c>
      <c r="B71" s="14">
        <f>AVERAGE(foglio1!$B309:$B318)</f>
        <v>15.180000000000001</v>
      </c>
      <c r="C71" s="14">
        <f>AVERAGE(foglio1!$C309:$C318)</f>
        <v>9.419999999999998</v>
      </c>
      <c r="D71" s="14">
        <f>AVERAGE(foglio1!D309:D319)</f>
        <v>11.745454545454544</v>
      </c>
      <c r="E71" s="34">
        <f>AVERAGE(foglio1!F309:F318)</f>
        <v>97.6</v>
      </c>
      <c r="F71" s="34">
        <f>AVERAGE(foglio1!G309:G318)</f>
        <v>67</v>
      </c>
      <c r="G71" s="34">
        <f>AVERAGE(foglio1!H309:H319)</f>
        <v>84.36363636363636</v>
      </c>
      <c r="I71" s="14">
        <f>AVERAGE(foglio1!J309:J318)</f>
        <v>150.1</v>
      </c>
      <c r="J71" s="14">
        <f>AVERAGE(foglio1!K309:K318)</f>
        <v>5.4</v>
      </c>
      <c r="K71" s="14">
        <f>MIN(foglio1!$C309:$C318)</f>
        <v>7.9</v>
      </c>
      <c r="L71" s="14">
        <f>MAX(foglio1!$B309:$B318)</f>
        <v>19.5</v>
      </c>
      <c r="M71" s="14">
        <f>MAX(foglio1!$E309:$E318)</f>
        <v>9.799999999999999</v>
      </c>
      <c r="N71" s="14">
        <f>STDEV(foglio1!$C309:$C318)</f>
        <v>1.427351860381086</v>
      </c>
      <c r="O71" s="14">
        <f>STDEV(foglio1!$B309:$B318)</f>
        <v>2.910059182292412</v>
      </c>
    </row>
    <row r="72" spans="1:15" ht="12.75" customHeight="1">
      <c r="A72" s="2" t="s">
        <v>13</v>
      </c>
      <c r="B72" s="14">
        <f>AVERAGE(foglio1!$B319:$B328)</f>
        <v>11.940000000000001</v>
      </c>
      <c r="C72" s="14">
        <f>AVERAGE(foglio1!$C319:$C328)</f>
        <v>7.519999999999999</v>
      </c>
      <c r="D72" s="14">
        <f>AVERAGE(foglio1!D320:D329)</f>
        <v>9.669999999999998</v>
      </c>
      <c r="E72" s="34">
        <f>AVERAGE(foglio1!F319:F328)</f>
        <v>94.1</v>
      </c>
      <c r="F72" s="34">
        <f>AVERAGE(foglio1!G319:G328)</f>
        <v>73.4</v>
      </c>
      <c r="G72" s="34">
        <f>AVERAGE(foglio1!H320:H329)</f>
        <v>87.2</v>
      </c>
      <c r="I72" s="14">
        <f>AVERAGE(foglio1!J319:J328)</f>
        <v>209.1</v>
      </c>
      <c r="J72" s="14">
        <f>AVERAGE(foglio1!K319:K328)</f>
        <v>3.8199999999999994</v>
      </c>
      <c r="K72" s="14">
        <f>MIN(foglio1!$C319:$C328)</f>
        <v>5.9</v>
      </c>
      <c r="L72" s="14">
        <f>MAX(foglio1!$B319:$B328)</f>
        <v>14.6</v>
      </c>
      <c r="M72" s="14">
        <f>MAX(foglio1!$E319:$E328)</f>
        <v>5.4</v>
      </c>
      <c r="N72" s="14">
        <f>STDEV(foglio1!$C319:$C328)</f>
        <v>1.6314955647435245</v>
      </c>
      <c r="O72" s="14">
        <f>STDEV(foglio1!$B319:$B328)</f>
        <v>1.9294213294837022</v>
      </c>
    </row>
    <row r="73" spans="1:15" ht="12.75" customHeight="1">
      <c r="A73" s="2" t="s">
        <v>14</v>
      </c>
      <c r="B73" s="14">
        <f>AVERAGE(foglio1!$B329:$B338)</f>
        <v>9.69</v>
      </c>
      <c r="C73" s="14">
        <f>AVERAGE(foglio1!$C329:$C338)</f>
        <v>4.74</v>
      </c>
      <c r="D73" s="14">
        <f>AVERAGE(foglio1!D330:D338)</f>
        <v>6.733333333333334</v>
      </c>
      <c r="E73" s="34">
        <f>AVERAGE(foglio1!F329:F338)</f>
        <v>96.8</v>
      </c>
      <c r="F73" s="34">
        <f>AVERAGE(foglio1!G329:G338)</f>
        <v>80.3</v>
      </c>
      <c r="G73" s="34">
        <f>AVERAGE(foglio1!H330:H338)</f>
        <v>93.11111111111111</v>
      </c>
      <c r="I73" s="14">
        <f>AVERAGE(foglio1!J329:J338)</f>
        <v>217.8</v>
      </c>
      <c r="J73" s="14">
        <f>AVERAGE(foglio1!K329:K338)</f>
        <v>6.279999999999999</v>
      </c>
      <c r="K73" s="14">
        <f>MIN(foglio1!$C329:$C338)</f>
        <v>2.1</v>
      </c>
      <c r="L73" s="14">
        <f>MAX(foglio1!$B329:$B338)</f>
        <v>15.1</v>
      </c>
      <c r="M73" s="14">
        <f>MAX(foglio1!$E329:$E338)</f>
        <v>10.2</v>
      </c>
      <c r="N73" s="14">
        <f>STDEV(foglio1!$C329:$C338)</f>
        <v>1.9900865419484741</v>
      </c>
      <c r="O73" s="14">
        <f>STDEV(foglio1!$B329:$B338)</f>
        <v>3.5098116442022613</v>
      </c>
    </row>
    <row r="74" spans="1:15" ht="12.75" customHeight="1">
      <c r="A74" s="15" t="s">
        <v>15</v>
      </c>
      <c r="B74" s="16">
        <f>AVERAGE(foglio1!$B309:$B338)</f>
        <v>12.270000000000001</v>
      </c>
      <c r="C74" s="16">
        <f>AVERAGE(foglio1!$C309:$C338)</f>
        <v>7.2266666666666675</v>
      </c>
      <c r="D74" s="16">
        <f>AVERAGE(foglio1!D309:D338)</f>
        <v>9.55</v>
      </c>
      <c r="E74" s="32">
        <f>AVERAGE(foglio1!F309:F338)</f>
        <v>96.16666666666667</v>
      </c>
      <c r="F74" s="32">
        <f>AVERAGE(foglio1!G309:G338)</f>
        <v>73.56666666666666</v>
      </c>
      <c r="G74" s="32">
        <f>AVERAGE(foglio1!H309:H338)</f>
        <v>87.93333333333334</v>
      </c>
      <c r="I74" s="16">
        <f>AVERAGE(foglio1!J309:J338)</f>
        <v>192.33333333333334</v>
      </c>
      <c r="J74" s="16">
        <f>AVERAGE(foglio1!K309:K338)</f>
        <v>5.166666666666668</v>
      </c>
      <c r="K74" s="16"/>
      <c r="L74" s="16"/>
      <c r="M74" s="16">
        <f>MAX(foglio1!$E309:$E338)</f>
        <v>10.2</v>
      </c>
      <c r="N74" s="16">
        <f>STDEV(foglio1!$C309:$C338)</f>
        <v>2.5511232594795317</v>
      </c>
      <c r="O74" s="16">
        <f>STDEV(foglio1!$B309:$B338)</f>
        <v>3.5860024809115054</v>
      </c>
    </row>
    <row r="75" spans="1:15" ht="12.75" customHeight="1">
      <c r="A75" s="2"/>
      <c r="B75" s="14"/>
      <c r="C75" s="2"/>
      <c r="D75" s="2"/>
      <c r="E75" s="33"/>
      <c r="F75" s="33"/>
      <c r="G75" s="33"/>
      <c r="I75" s="2"/>
      <c r="J75" s="2"/>
      <c r="K75" s="14"/>
      <c r="L75" s="2"/>
      <c r="M75" s="14"/>
      <c r="N75" s="2"/>
      <c r="O75" s="14"/>
    </row>
    <row r="76" spans="1:15" ht="12.75" customHeight="1">
      <c r="A76" s="15" t="s">
        <v>27</v>
      </c>
      <c r="B76" s="14"/>
      <c r="C76" s="2"/>
      <c r="D76" s="2"/>
      <c r="E76" s="33"/>
      <c r="F76" s="33"/>
      <c r="G76" s="33"/>
      <c r="I76" s="2"/>
      <c r="J76" s="2"/>
      <c r="K76" s="14"/>
      <c r="L76" s="2"/>
      <c r="M76" s="14"/>
      <c r="N76" s="2"/>
      <c r="O76" s="14"/>
    </row>
    <row r="77" spans="1:15" ht="12.75" customHeight="1">
      <c r="A77" s="2" t="s">
        <v>12</v>
      </c>
      <c r="B77" s="14">
        <f>AVERAGE(foglio1!$B339:$B348)</f>
        <v>10.100000000000001</v>
      </c>
      <c r="C77" s="14">
        <f>AVERAGE(foglio1!$C339:$C348)</f>
        <v>4.409999999999999</v>
      </c>
      <c r="D77" s="14">
        <f>AVERAGE(foglio1!D339:D348)</f>
        <v>7.5</v>
      </c>
      <c r="E77" s="34">
        <f>AVERAGE(foglio1!F339:F348)</f>
        <v>97.9</v>
      </c>
      <c r="F77" s="34">
        <f>AVERAGE(foglio1!G339:G348)</f>
        <v>68.9</v>
      </c>
      <c r="G77" s="34">
        <f>AVERAGE(foglio1!H339:H348)</f>
        <v>87.4</v>
      </c>
      <c r="I77" s="14">
        <f>AVERAGE(foglio1!J339:J348)</f>
        <v>207.8</v>
      </c>
      <c r="J77" s="14">
        <f>AVERAGE(foglio1!K339:K348)</f>
        <v>7.459999999999999</v>
      </c>
      <c r="K77" s="14">
        <f>MIN(foglio1!$C339:$C348)</f>
        <v>-1.6</v>
      </c>
      <c r="L77" s="14">
        <f>MAX(foglio1!$B339:$B348)</f>
        <v>17.3</v>
      </c>
      <c r="M77" s="14">
        <f>MAX(foglio1!$E339:$E348)</f>
        <v>7.3999999999999995</v>
      </c>
      <c r="N77" s="14">
        <f>STDEV(foglio1!$C339:$C348)</f>
        <v>4.121340127245562</v>
      </c>
      <c r="O77" s="14">
        <f>STDEV(foglio1!$B339:$B348)</f>
        <v>3.980787191833624</v>
      </c>
    </row>
    <row r="78" spans="1:15" ht="12.75" customHeight="1">
      <c r="A78" s="2" t="s">
        <v>13</v>
      </c>
      <c r="B78" s="14">
        <f>AVERAGE(foglio1!$B349:$B358)</f>
        <v>3.97</v>
      </c>
      <c r="C78" s="14">
        <f>AVERAGE(foglio1!$C349:$C358)</f>
        <v>-2.1399999999999997</v>
      </c>
      <c r="D78" s="14">
        <f>AVERAGE(foglio1!D349:D358)</f>
        <v>0.8399999999999999</v>
      </c>
      <c r="E78" s="34">
        <f>AVERAGE(foglio1!F349:F358)</f>
        <v>96.1</v>
      </c>
      <c r="F78" s="34">
        <f>AVERAGE(foglio1!G349:G358)</f>
        <v>61.1</v>
      </c>
      <c r="G78" s="34">
        <f>AVERAGE(foglio1!H349:H358)</f>
        <v>82</v>
      </c>
      <c r="I78" s="14">
        <f>AVERAGE(foglio1!J349:J358)</f>
        <v>136.7</v>
      </c>
      <c r="J78" s="14">
        <f>AVERAGE(foglio1!K349:K358)</f>
        <v>4.56</v>
      </c>
      <c r="K78" s="14">
        <f>MIN(foglio1!$C349:$C358)</f>
        <v>-8.1</v>
      </c>
      <c r="L78" s="14">
        <f>MAX(foglio1!$B349:$B358)</f>
        <v>11.3</v>
      </c>
      <c r="M78" s="14">
        <f>MAX(foglio1!$E349:$E358)</f>
        <v>11.1</v>
      </c>
      <c r="N78" s="14">
        <f>STDEV(foglio1!$C349:$C358)</f>
        <v>4.52896848692454</v>
      </c>
      <c r="O78" s="14">
        <f>STDEV(foglio1!$B349:$B358)</f>
        <v>4.2016002242531885</v>
      </c>
    </row>
    <row r="79" spans="1:15" ht="12.75" customHeight="1">
      <c r="A79" s="2" t="s">
        <v>14</v>
      </c>
      <c r="B79" s="14">
        <f>AVERAGE(foglio1!$B359:$B369)</f>
        <v>8.100000000000001</v>
      </c>
      <c r="C79" s="14">
        <f>AVERAGE(foglio1!$C359:$C369)</f>
        <v>3.2</v>
      </c>
      <c r="D79" s="14">
        <f>AVERAGE(foglio1!D359:D369)</f>
        <v>5.154545454545455</v>
      </c>
      <c r="E79" s="34">
        <f>AVERAGE(foglio1!F359:F369)</f>
        <v>95.9090909090909</v>
      </c>
      <c r="F79" s="34">
        <f>AVERAGE(foglio1!G359:G369)</f>
        <v>74.18181818181819</v>
      </c>
      <c r="G79" s="34">
        <f>AVERAGE(foglio1!H359:H369)</f>
        <v>87.63636363636364</v>
      </c>
      <c r="I79" s="14">
        <f>AVERAGE(foglio1!J359:J369)</f>
        <v>133.45454545454547</v>
      </c>
      <c r="J79" s="14">
        <f>AVERAGE(foglio1!K359:K369)</f>
        <v>5.554545454545455</v>
      </c>
      <c r="K79" s="14">
        <f>MIN(foglio1!$C359:$C369)</f>
        <v>-2.7</v>
      </c>
      <c r="L79" s="14">
        <f>MAX(foglio1!$B359:$B369)</f>
        <v>15.5</v>
      </c>
      <c r="M79" s="14">
        <f>MAX(foglio1!$E359:$E369)</f>
        <v>7.300000000000001</v>
      </c>
      <c r="N79" s="14">
        <f>STDEV(foglio1!$C359:$C369)</f>
        <v>4.329896072655787</v>
      </c>
      <c r="O79" s="14">
        <f>STDEV(foglio1!$B359:$B369)</f>
        <v>3.723707829569876</v>
      </c>
    </row>
    <row r="80" spans="1:15" ht="12.75" customHeight="1">
      <c r="A80" s="15" t="s">
        <v>15</v>
      </c>
      <c r="B80" s="16">
        <f>AVERAGE(foglio1!$B339:$B369)</f>
        <v>7.412903225806453</v>
      </c>
      <c r="C80" s="16">
        <f>AVERAGE(foglio1!$C339:$C369)</f>
        <v>1.8677419354838711</v>
      </c>
      <c r="D80" s="16">
        <f>AVERAGE(foglio1!D339:D369)</f>
        <v>4.519354838709678</v>
      </c>
      <c r="E80" s="32">
        <f>AVERAGE(foglio1!F339:F369)</f>
        <v>96.61290322580645</v>
      </c>
      <c r="F80" s="32">
        <f>AVERAGE(foglio1!G339:G369)</f>
        <v>68.25806451612904</v>
      </c>
      <c r="G80" s="32">
        <f>AVERAGE(foglio1!H339:H369)</f>
        <v>85.74193548387096</v>
      </c>
      <c r="I80" s="16">
        <f>AVERAGE(foglio1!J339:J369)</f>
        <v>158.48387096774192</v>
      </c>
      <c r="J80" s="16">
        <f>AVERAGE(foglio1!K339:K369)</f>
        <v>5.848387096774193</v>
      </c>
      <c r="K80" s="16"/>
      <c r="L80" s="16"/>
      <c r="M80" s="16">
        <f>MAX(foglio1!$E339:$E369)</f>
        <v>11.1</v>
      </c>
      <c r="N80" s="16">
        <f>STDEV(foglio1!$C339:$C369)</f>
        <v>5.065332308728566</v>
      </c>
      <c r="O80" s="16">
        <f>STDEV(foglio1!$B339:$B369)</f>
        <v>4.604689054683559</v>
      </c>
    </row>
    <row r="81" ht="12.75" customHeight="1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S. Marco dei C .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3">
      <selection activeCell="N28" sqref="N2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1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2010-01-26T11:55:13Z</cp:lastPrinted>
  <dcterms:created xsi:type="dcterms:W3CDTF">2000-06-29T11:45:52Z</dcterms:created>
  <dcterms:modified xsi:type="dcterms:W3CDTF">2011-01-11T10:23:03Z</dcterms:modified>
  <cp:category/>
  <cp:version/>
  <cp:contentType/>
  <cp:contentStatus/>
</cp:coreProperties>
</file>